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obda2024-my.sharepoint.com/personal/t-adachi_ad_obda_or_jp/Documents/PassageDrive/Workspace/Desktop/"/>
    </mc:Choice>
  </mc:AlternateContent>
  <xr:revisionPtr revIDLastSave="234" documentId="13_ncr:20001_{7DC5C903-AAE8-48D4-BFE4-57738333DDC9}" xr6:coauthVersionLast="47" xr6:coauthVersionMax="47" xr10:uidLastSave="{AA505716-DE96-4526-AFED-34342FFBA09F}"/>
  <bookViews>
    <workbookView xWindow="-110" yWindow="-110" windowWidth="19420" windowHeight="10300" xr2:uid="{0943E01C-1A9B-4C99-86C4-115F346CFC2E}"/>
  </bookViews>
  <sheets>
    <sheet name="新規事業推進枠" sheetId="5" r:id="rId1"/>
    <sheet name="テーブル" sheetId="6" state="hidden" r:id="rId2"/>
  </sheets>
  <definedNames>
    <definedName name="_xlnm.Print_Area" localSheetId="0">新規事業推進枠!$A$1:$O$64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5" l="1"/>
  <c r="F55" i="5"/>
  <c r="F59" i="5"/>
  <c r="G59" i="5" s="1"/>
  <c r="F57" i="5"/>
  <c r="G57" i="5" s="1"/>
  <c r="F63" i="5"/>
  <c r="G63" i="5" s="1"/>
  <c r="F61" i="5"/>
  <c r="G61" i="5" s="1"/>
  <c r="F60" i="5"/>
  <c r="G60" i="5" s="1"/>
  <c r="F53" i="5"/>
  <c r="G53" i="5" s="1"/>
  <c r="F30" i="5"/>
  <c r="G30" i="5" s="1"/>
  <c r="F32" i="5"/>
  <c r="G32" i="5" s="1"/>
  <c r="F33" i="5"/>
  <c r="G33" i="5" s="1"/>
  <c r="F34" i="5"/>
  <c r="G34" i="5" s="1"/>
  <c r="F35" i="5"/>
  <c r="G35" i="5" s="1"/>
  <c r="F36" i="5"/>
  <c r="G36" i="5" s="1"/>
  <c r="F31" i="5"/>
  <c r="G31" i="5" s="1"/>
  <c r="F22" i="5"/>
  <c r="G22" i="5" s="1"/>
  <c r="F21" i="5"/>
  <c r="G21" i="5" s="1"/>
  <c r="F20" i="5"/>
  <c r="G20" i="5" s="1"/>
</calcChain>
</file>

<file path=xl/sharedStrings.xml><?xml version="1.0" encoding="utf-8"?>
<sst xmlns="http://schemas.openxmlformats.org/spreadsheetml/2006/main" count="251" uniqueCount="177">
  <si>
    <t>主たる既存事業の商品・サービス内容</t>
    <rPh sb="0" eb="1">
      <t>シュ</t>
    </rPh>
    <rPh sb="3" eb="7">
      <t>キゾンジギョウ</t>
    </rPh>
    <rPh sb="8" eb="10">
      <t>ショウヒン</t>
    </rPh>
    <rPh sb="15" eb="17">
      <t>ナイヨウ</t>
    </rPh>
    <phoneticPr fontId="1"/>
  </si>
  <si>
    <t>既存事業の強み</t>
    <rPh sb="0" eb="4">
      <t>キゾンジギョウ</t>
    </rPh>
    <rPh sb="5" eb="6">
      <t>ツヨ</t>
    </rPh>
    <phoneticPr fontId="1"/>
  </si>
  <si>
    <t>既存事業の弱み</t>
    <rPh sb="0" eb="4">
      <t>キゾンジギョウ</t>
    </rPh>
    <rPh sb="5" eb="6">
      <t>ヨワ</t>
    </rPh>
    <phoneticPr fontId="1"/>
  </si>
  <si>
    <t>これまでの事業の歩み</t>
    <rPh sb="5" eb="7">
      <t>ジギョウ</t>
    </rPh>
    <rPh sb="8" eb="9">
      <t>アユ</t>
    </rPh>
    <phoneticPr fontId="1"/>
  </si>
  <si>
    <t>既存事業の売上比率</t>
    <rPh sb="0" eb="4">
      <t>キゾンジギョウ</t>
    </rPh>
    <rPh sb="5" eb="7">
      <t>ウリアゲ</t>
    </rPh>
    <rPh sb="7" eb="9">
      <t>ヒリツ</t>
    </rPh>
    <phoneticPr fontId="1"/>
  </si>
  <si>
    <t>選択式</t>
    <rPh sb="0" eb="3">
      <t>センタクシキ</t>
    </rPh>
    <phoneticPr fontId="1"/>
  </si>
  <si>
    <t>新規事業を実施する目的</t>
    <rPh sb="0" eb="2">
      <t>シンキ</t>
    </rPh>
    <rPh sb="2" eb="4">
      <t>ジギョウ</t>
    </rPh>
    <rPh sb="5" eb="7">
      <t>ジッシ</t>
    </rPh>
    <rPh sb="9" eb="11">
      <t>モクテキ</t>
    </rPh>
    <phoneticPr fontId="1"/>
  </si>
  <si>
    <t>新規事業の具体的な取り組み内容</t>
    <rPh sb="5" eb="8">
      <t>グタイテキ</t>
    </rPh>
    <rPh sb="9" eb="10">
      <t>ト</t>
    </rPh>
    <rPh sb="11" eb="12">
      <t>ク</t>
    </rPh>
    <rPh sb="13" eb="15">
      <t>ナイヨウ</t>
    </rPh>
    <phoneticPr fontId="1"/>
  </si>
  <si>
    <t>新規事業において活用する既存事業の資源</t>
    <rPh sb="8" eb="10">
      <t>カツヨウ</t>
    </rPh>
    <rPh sb="12" eb="16">
      <t>キゾンジギョウ</t>
    </rPh>
    <rPh sb="17" eb="19">
      <t>シゲン</t>
    </rPh>
    <phoneticPr fontId="1"/>
  </si>
  <si>
    <t>新規事業が地域や社会に与える好影響</t>
    <rPh sb="0" eb="4">
      <t>シンキジギョウ</t>
    </rPh>
    <rPh sb="5" eb="7">
      <t>チイキ</t>
    </rPh>
    <rPh sb="8" eb="10">
      <t>シャカイ</t>
    </rPh>
    <rPh sb="11" eb="12">
      <t>アタ</t>
    </rPh>
    <rPh sb="14" eb="17">
      <t>コウエイキョウ</t>
    </rPh>
    <phoneticPr fontId="1"/>
  </si>
  <si>
    <t>補助事業期間中の目標</t>
    <rPh sb="0" eb="4">
      <t>ホジョジギョウ</t>
    </rPh>
    <rPh sb="4" eb="6">
      <t>キカン</t>
    </rPh>
    <rPh sb="6" eb="7">
      <t>チュウ</t>
    </rPh>
    <rPh sb="8" eb="10">
      <t>モクヒョウ</t>
    </rPh>
    <phoneticPr fontId="1"/>
  </si>
  <si>
    <t>新規事業名</t>
    <rPh sb="4" eb="5">
      <t>メイ</t>
    </rPh>
    <phoneticPr fontId="1"/>
  </si>
  <si>
    <t>項番</t>
    <rPh sb="0" eb="2">
      <t>コウバン</t>
    </rPh>
    <phoneticPr fontId="1"/>
  </si>
  <si>
    <t>300文字以内</t>
    <rPh sb="3" eb="5">
      <t>モジ</t>
    </rPh>
    <rPh sb="5" eb="7">
      <t>イナイ</t>
    </rPh>
    <phoneticPr fontId="1"/>
  </si>
  <si>
    <t>100文字以内</t>
    <rPh sb="3" eb="5">
      <t>モジ</t>
    </rPh>
    <rPh sb="5" eb="7">
      <t>イナイ</t>
    </rPh>
    <phoneticPr fontId="1"/>
  </si>
  <si>
    <t>文字数制限</t>
    <rPh sb="0" eb="5">
      <t>モジスウセイゲン</t>
    </rPh>
    <phoneticPr fontId="1"/>
  </si>
  <si>
    <t>なし
（５行以内で入力）</t>
    <rPh sb="5" eb="8">
      <t>ギョウイナイ</t>
    </rPh>
    <rPh sb="9" eb="11">
      <t>ニュウリョク</t>
    </rPh>
    <phoneticPr fontId="1"/>
  </si>
  <si>
    <t>40文字以内</t>
    <rPh sb="2" eb="4">
      <t>モジ</t>
    </rPh>
    <rPh sb="4" eb="6">
      <t>イナイ</t>
    </rPh>
    <phoneticPr fontId="1"/>
  </si>
  <si>
    <t>400文字以内</t>
    <rPh sb="3" eb="5">
      <t>モジ</t>
    </rPh>
    <rPh sb="5" eb="7">
      <t>イナイ</t>
    </rPh>
    <phoneticPr fontId="1"/>
  </si>
  <si>
    <t>200文字以内</t>
    <rPh sb="3" eb="5">
      <t>モジ</t>
    </rPh>
    <rPh sb="5" eb="7">
      <t>イナイ</t>
    </rPh>
    <phoneticPr fontId="1"/>
  </si>
  <si>
    <t>設問</t>
    <rPh sb="0" eb="2">
      <t>セツモン</t>
    </rPh>
    <phoneticPr fontId="1"/>
  </si>
  <si>
    <t>年</t>
    <rPh sb="0" eb="1">
      <t>ネン</t>
    </rPh>
    <phoneticPr fontId="1"/>
  </si>
  <si>
    <t>事柄</t>
    <rPh sb="0" eb="2">
      <t>コトガラ</t>
    </rPh>
    <phoneticPr fontId="1"/>
  </si>
  <si>
    <t>事業名</t>
    <rPh sb="0" eb="3">
      <t>ジギョウメイ</t>
    </rPh>
    <phoneticPr fontId="1"/>
  </si>
  <si>
    <t>売上比率</t>
    <rPh sb="0" eb="2">
      <t>ウリアゲ</t>
    </rPh>
    <rPh sb="2" eb="4">
      <t>ヒリツ</t>
    </rPh>
    <phoneticPr fontId="1"/>
  </si>
  <si>
    <t>新規事業の段階的な売上目標</t>
    <rPh sb="5" eb="8">
      <t>ダンカイテキ</t>
    </rPh>
    <rPh sb="9" eb="11">
      <t>ウリアゲ</t>
    </rPh>
    <rPh sb="11" eb="13">
      <t>モクヒョウ</t>
    </rPh>
    <phoneticPr fontId="1"/>
  </si>
  <si>
    <t>取組項目</t>
    <rPh sb="0" eb="2">
      <t>トリクミ</t>
    </rPh>
    <rPh sb="2" eb="4">
      <t>コウモク</t>
    </rPh>
    <phoneticPr fontId="1"/>
  </si>
  <si>
    <t>内容</t>
    <rPh sb="0" eb="2">
      <t>ナイヨウ</t>
    </rPh>
    <phoneticPr fontId="1"/>
  </si>
  <si>
    <t>補助事業期間中のスケジュール
（令和7年8月～令和7年9月）</t>
    <rPh sb="0" eb="4">
      <t>ホジョジギョウ</t>
    </rPh>
    <rPh sb="4" eb="6">
      <t>キカン</t>
    </rPh>
    <rPh sb="6" eb="7">
      <t>チュウ</t>
    </rPh>
    <phoneticPr fontId="1"/>
  </si>
  <si>
    <t>補助事業期間中のスケジュール
（令和7年10月～令和7年11月）</t>
    <phoneticPr fontId="1"/>
  </si>
  <si>
    <t>補助事業期間中のスケジュール
（令和7年12月～令和8年2月）</t>
    <phoneticPr fontId="1"/>
  </si>
  <si>
    <t>新規事業に取り組むための人員体制
（社内外問わず）</t>
    <rPh sb="5" eb="6">
      <t>ト</t>
    </rPh>
    <rPh sb="7" eb="8">
      <t>ク</t>
    </rPh>
    <rPh sb="12" eb="16">
      <t>ジンインタイセイ</t>
    </rPh>
    <rPh sb="18" eb="21">
      <t>シャナイガイ</t>
    </rPh>
    <rPh sb="21" eb="22">
      <t>ト</t>
    </rPh>
    <phoneticPr fontId="1"/>
  </si>
  <si>
    <t>新規事業による既存事業への相乗効果
（好影響、共有可能なノウハウや資源など）</t>
    <rPh sb="0" eb="2">
      <t>シンキ</t>
    </rPh>
    <rPh sb="2" eb="4">
      <t>ジギョウ</t>
    </rPh>
    <rPh sb="7" eb="11">
      <t>キゾンジギョウ</t>
    </rPh>
    <rPh sb="13" eb="17">
      <t>ソウジョウコウカ</t>
    </rPh>
    <rPh sb="19" eb="22">
      <t>コウエイキョウ</t>
    </rPh>
    <rPh sb="23" eb="25">
      <t>キョウユウ</t>
    </rPh>
    <rPh sb="25" eb="27">
      <t>カノウ</t>
    </rPh>
    <rPh sb="33" eb="35">
      <t>シゲン</t>
    </rPh>
    <phoneticPr fontId="1"/>
  </si>
  <si>
    <t>新規事業の独自性
（自社ならではの工夫やアイデアなど）</t>
    <rPh sb="5" eb="8">
      <t>ドクジセイ</t>
    </rPh>
    <rPh sb="10" eb="12">
      <t>ジシャ</t>
    </rPh>
    <rPh sb="17" eb="19">
      <t>クフウ</t>
    </rPh>
    <phoneticPr fontId="1"/>
  </si>
  <si>
    <t>新規事業のターゲット顧客と
ターゲット顧客が持つニーズ</t>
    <rPh sb="10" eb="12">
      <t>コキャク</t>
    </rPh>
    <rPh sb="19" eb="21">
      <t>コキャク</t>
    </rPh>
    <rPh sb="22" eb="23">
      <t>モ</t>
    </rPh>
    <phoneticPr fontId="1"/>
  </si>
  <si>
    <t>直近3年度の売上高（今年度見込み）</t>
    <rPh sb="0" eb="2">
      <t>チョッキン</t>
    </rPh>
    <rPh sb="3" eb="5">
      <t>ネンド</t>
    </rPh>
    <rPh sb="10" eb="13">
      <t>コンネンド</t>
    </rPh>
    <rPh sb="13" eb="15">
      <t>ミコ</t>
    </rPh>
    <phoneticPr fontId="1"/>
  </si>
  <si>
    <t>直近3年度の売上高（前年度）</t>
    <rPh sb="0" eb="2">
      <t>チョッキン</t>
    </rPh>
    <rPh sb="3" eb="5">
      <t>ネンド</t>
    </rPh>
    <rPh sb="10" eb="13">
      <t>ゼンネンド</t>
    </rPh>
    <phoneticPr fontId="1"/>
  </si>
  <si>
    <t>直近3年度の売上高（前々年度）</t>
    <rPh sb="0" eb="2">
      <t>チョッキン</t>
    </rPh>
    <rPh sb="3" eb="5">
      <t>ネンド</t>
    </rPh>
    <rPh sb="10" eb="12">
      <t>マエマエ</t>
    </rPh>
    <rPh sb="12" eb="13">
      <t>ドシ</t>
    </rPh>
    <rPh sb="13" eb="14">
      <t>ド</t>
    </rPh>
    <phoneticPr fontId="1"/>
  </si>
  <si>
    <t>直近3年度の経常利益（今年度見込み）</t>
  </si>
  <si>
    <t>直近3年度の経常利益（前年度）</t>
  </si>
  <si>
    <t>直近3年度の経常利益（前々年度）</t>
  </si>
  <si>
    <t>記入欄</t>
    <rPh sb="0" eb="3">
      <t>キニュウラン</t>
    </rPh>
    <phoneticPr fontId="1"/>
  </si>
  <si>
    <t>文字数</t>
    <rPh sb="0" eb="3">
      <t>モジスウ</t>
    </rPh>
    <phoneticPr fontId="1"/>
  </si>
  <si>
    <t>文字数
チェック</t>
    <rPh sb="0" eb="3">
      <t>モジスウ</t>
    </rPh>
    <phoneticPr fontId="1"/>
  </si>
  <si>
    <t>2000</t>
    <phoneticPr fontId="1"/>
  </si>
  <si>
    <t>2005</t>
    <phoneticPr fontId="1"/>
  </si>
  <si>
    <t>-</t>
    <phoneticPr fontId="1"/>
  </si>
  <si>
    <t>チーム立ち上げ</t>
    <rPh sb="3" eb="4">
      <t>タ</t>
    </rPh>
    <rPh sb="5" eb="6">
      <t>ア</t>
    </rPh>
    <phoneticPr fontId="1"/>
  </si>
  <si>
    <t>新事業に取り組むチームビルディングを実施</t>
    <rPh sb="0" eb="3">
      <t>シンジギョウ</t>
    </rPh>
    <rPh sb="4" eb="5">
      <t>ト</t>
    </rPh>
    <rPh sb="6" eb="7">
      <t>ク</t>
    </rPh>
    <rPh sb="18" eb="20">
      <t>ジッシ</t>
    </rPh>
    <phoneticPr fontId="1"/>
  </si>
  <si>
    <t>記入例①（製造業の例）</t>
    <rPh sb="0" eb="3">
      <t>キニュウレイ</t>
    </rPh>
    <rPh sb="5" eb="8">
      <t>セイゾウギョウ</t>
    </rPh>
    <rPh sb="9" eb="10">
      <t>レイ</t>
    </rPh>
    <phoneticPr fontId="1"/>
  </si>
  <si>
    <t>店内飲食</t>
    <rPh sb="0" eb="2">
      <t>テンナイ</t>
    </rPh>
    <rPh sb="2" eb="4">
      <t>インショク</t>
    </rPh>
    <phoneticPr fontId="1"/>
  </si>
  <si>
    <t>テイクアウト</t>
    <phoneticPr fontId="1"/>
  </si>
  <si>
    <t>記入例②（飲食業の例）</t>
    <rPh sb="0" eb="3">
      <t>キニュウレイ</t>
    </rPh>
    <rPh sb="5" eb="8">
      <t>インショクギョウ</t>
    </rPh>
    <rPh sb="9" eb="10">
      <t>レイ</t>
    </rPh>
    <phoneticPr fontId="1"/>
  </si>
  <si>
    <t>テイクオフ特設ページ　https://www.sansokan.jp/events/eve_detail.san?H_A_NO=46346</t>
    <rPh sb="5" eb="7">
      <t>トクセツ</t>
    </rPh>
    <phoneticPr fontId="1"/>
  </si>
  <si>
    <t>※文字数制限がある設問は、「記入欄」に入力すると自動で文字数を計算し、オーバーした場合はG列「文字数チェック」に注意が出ます。申請文章の事前作成にご活用ください。</t>
    <rPh sb="1" eb="4">
      <t>モジスウ</t>
    </rPh>
    <rPh sb="4" eb="6">
      <t>セイゲン</t>
    </rPh>
    <rPh sb="9" eb="11">
      <t>セツモン</t>
    </rPh>
    <rPh sb="14" eb="17">
      <t>キニュウラン</t>
    </rPh>
    <rPh sb="19" eb="21">
      <t>ニュウリョク</t>
    </rPh>
    <rPh sb="24" eb="26">
      <t>ジドウ</t>
    </rPh>
    <rPh sb="27" eb="30">
      <t>モジスウ</t>
    </rPh>
    <rPh sb="31" eb="33">
      <t>ケイサン</t>
    </rPh>
    <rPh sb="41" eb="43">
      <t>バアイ</t>
    </rPh>
    <rPh sb="45" eb="46">
      <t>レツ</t>
    </rPh>
    <rPh sb="47" eb="50">
      <t>モジスウ</t>
    </rPh>
    <rPh sb="56" eb="58">
      <t>チュウイ</t>
    </rPh>
    <rPh sb="59" eb="60">
      <t>デ</t>
    </rPh>
    <rPh sb="63" eb="65">
      <t>シンセイ</t>
    </rPh>
    <rPh sb="65" eb="67">
      <t>ブンショウ</t>
    </rPh>
    <rPh sb="68" eb="70">
      <t>ジゼン</t>
    </rPh>
    <rPh sb="70" eb="72">
      <t>サクセイ</t>
    </rPh>
    <rPh sb="74" eb="76">
      <t>カツヨウ</t>
    </rPh>
    <phoneticPr fontId="1"/>
  </si>
  <si>
    <t>４０％</t>
    <phoneticPr fontId="1"/>
  </si>
  <si>
    <t>【既存事業の概要】</t>
    <phoneticPr fontId="1"/>
  </si>
  <si>
    <t>【新事業の概要】</t>
    <phoneticPr fontId="1"/>
  </si>
  <si>
    <t>1年後</t>
    <rPh sb="1" eb="3">
      <t>ネンゴ</t>
    </rPh>
    <phoneticPr fontId="1"/>
  </si>
  <si>
    <t>2年後</t>
    <rPh sb="1" eb="3">
      <t>ネンゴ</t>
    </rPh>
    <phoneticPr fontId="1"/>
  </si>
  <si>
    <t>3年後</t>
    <rPh sb="1" eb="3">
      <t>ネンゴ</t>
    </rPh>
    <phoneticPr fontId="1"/>
  </si>
  <si>
    <t>２年後</t>
    <rPh sb="1" eb="3">
      <t>ネンゴ</t>
    </rPh>
    <phoneticPr fontId="1"/>
  </si>
  <si>
    <t>なし
（数字で入力）</t>
    <rPh sb="4" eb="6">
      <t>スウジ</t>
    </rPh>
    <rPh sb="7" eb="9">
      <t>ニュウリョク</t>
    </rPh>
    <phoneticPr fontId="1"/>
  </si>
  <si>
    <t>精密機械部品の加工業を開始</t>
    <phoneticPr fontId="1"/>
  </si>
  <si>
    <t>1998</t>
    <phoneticPr fontId="1"/>
  </si>
  <si>
    <t>NC旋盤・マシニングセンタ導入で多品種少量対応を強化</t>
    <phoneticPr fontId="1"/>
  </si>
  <si>
    <t>医療機器・装置部品など高精度案件へ対応領域を拡大</t>
    <phoneticPr fontId="1"/>
  </si>
  <si>
    <t>医療機器部品加工</t>
    <rPh sb="0" eb="2">
      <t>イリョウ</t>
    </rPh>
    <rPh sb="2" eb="4">
      <t>キキ</t>
    </rPh>
    <rPh sb="4" eb="6">
      <t>ブヒン</t>
    </rPh>
    <rPh sb="6" eb="8">
      <t>カコウ</t>
    </rPh>
    <phoneticPr fontId="1"/>
  </si>
  <si>
    <t>半導体製造装置部品</t>
    <rPh sb="0" eb="3">
      <t>ハンドウタイ</t>
    </rPh>
    <rPh sb="3" eb="5">
      <t>セイゾウ</t>
    </rPh>
    <rPh sb="5" eb="7">
      <t>ソウチ</t>
    </rPh>
    <rPh sb="7" eb="9">
      <t>ブヒン</t>
    </rPh>
    <phoneticPr fontId="1"/>
  </si>
  <si>
    <t>２５％</t>
    <phoneticPr fontId="1"/>
  </si>
  <si>
    <t>精密機械部品加工</t>
    <rPh sb="0" eb="2">
      <t>セイミツ</t>
    </rPh>
    <rPh sb="2" eb="4">
      <t>キカイ</t>
    </rPh>
    <rPh sb="4" eb="6">
      <t>ブヒン</t>
    </rPh>
    <rPh sb="6" eb="8">
      <t>カコウ</t>
    </rPh>
    <phoneticPr fontId="1"/>
  </si>
  <si>
    <t>３５％</t>
    <phoneticPr fontId="1"/>
  </si>
  <si>
    <t>高精度加工・多品種少量対応・短納期対応を一貫して実現できる体制と、試作対応や難加工材への対応事例を有している点。</t>
    <rPh sb="44" eb="48">
      <t>タイオウジレイ</t>
    </rPh>
    <phoneticPr fontId="1"/>
  </si>
  <si>
    <t>受注生産型で営業リソースが限られており、顧客依存や価格競争リスクが大きい。さらに原価高騰の影響を受け、利益の確保が課題。</t>
    <rPh sb="33" eb="34">
      <t>オオ</t>
    </rPh>
    <rPh sb="40" eb="44">
      <t>ゲンカコウトウ</t>
    </rPh>
    <rPh sb="45" eb="47">
      <t>エイキョウ</t>
    </rPh>
    <rPh sb="48" eb="49">
      <t>ウ</t>
    </rPh>
    <rPh sb="51" eb="53">
      <t>リエキ</t>
    </rPh>
    <rPh sb="54" eb="56">
      <t>カクホ</t>
    </rPh>
    <rPh sb="57" eb="59">
      <t>カダイ</t>
    </rPh>
    <phoneticPr fontId="1"/>
  </si>
  <si>
    <t>スタートアップ試作開発支援事業</t>
    <phoneticPr fontId="1"/>
  </si>
  <si>
    <t>技術系スタートアップが主なターゲット。限られた開発予算・人員の中で、短納期かつ高品質な試作加工を必要とし、加工知識の乏しさから設計検討段階での伴走支援を求めている。少量多品種かつスピード重視のニーズが高く、従来の量産加工業者では対応しきれない部分をカバーする柔軟な加工体制が求められている。</t>
    <phoneticPr fontId="1"/>
  </si>
  <si>
    <t>NC旋盤・マシニングセンタ等の加工設備と、試作対応に長けた社内技術者、短納期・多品種対応のオペレーション体制を活用。試作・治具加工の実績に基づく設計段階からの提案力、受託図面管理体制、材料調達ネットワークなども応用し、開発フェーズの不確実性を吸収できる対応力と生産管理ノウハウを最大限活かしていく。</t>
    <phoneticPr fontId="1"/>
  </si>
  <si>
    <t>スタートアップ企業２社以上とのテストプロジェクトを開始し、継続発注・リピート受注体制を構築することを目指す。</t>
    <rPh sb="25" eb="27">
      <t>カイシ</t>
    </rPh>
    <phoneticPr fontId="1"/>
  </si>
  <si>
    <t>医療・福祉・IoT・ロボット関連のスタートアップ企業を対象に、試作機や開発中製品の金属部品・筐体・治具等を少量短納期で製作するサービスを提供する。仕様確定前でもヒアリングを通じて要件を整理し、形状や材質の提案を行う。必要に応じて設計サポートや3Dモデル検証も含めた“共創型試作支援”とすることで、初期開発段階からの伴走を実現する。自社の加工設備を活用した内製比率の高い対応で、他社にない柔軟性とスピードを提供。スタートアップ支援拠点と連携を図り顧客開拓を行い、初期取引から量産化までの支援体制構築を目指す。また、本体制構築のために、自社技術の活用とスタートアップ企業のニーズの橋渡し役となる人材として、副業人材の活用を検討する。</t>
    <rPh sb="220" eb="221">
      <t>ハカ</t>
    </rPh>
    <rPh sb="256" eb="257">
      <t>ホン</t>
    </rPh>
    <rPh sb="257" eb="259">
      <t>タイセイ</t>
    </rPh>
    <rPh sb="259" eb="261">
      <t>コウチク</t>
    </rPh>
    <rPh sb="266" eb="270">
      <t>ジシャギジュツ</t>
    </rPh>
    <rPh sb="271" eb="273">
      <t>カツヨウ</t>
    </rPh>
    <rPh sb="281" eb="283">
      <t>キギョウ</t>
    </rPh>
    <rPh sb="288" eb="290">
      <t>ハシワタ</t>
    </rPh>
    <rPh sb="291" eb="292">
      <t>ヤク</t>
    </rPh>
    <rPh sb="295" eb="297">
      <t>ジンザイ</t>
    </rPh>
    <rPh sb="301" eb="305">
      <t>フクギョウジンザイ</t>
    </rPh>
    <rPh sb="306" eb="308">
      <t>カツヨウ</t>
    </rPh>
    <rPh sb="309" eb="311">
      <t>ケントウ</t>
    </rPh>
    <phoneticPr fontId="1"/>
  </si>
  <si>
    <t>副業人材の採用</t>
    <rPh sb="0" eb="4">
      <t>フクギョウジンザイ</t>
    </rPh>
    <rPh sb="5" eb="7">
      <t>サイヨウ</t>
    </rPh>
    <phoneticPr fontId="1"/>
  </si>
  <si>
    <t>スタートアップ企業との橋渡し役となる人材を確保</t>
    <rPh sb="7" eb="9">
      <t>キギョウ</t>
    </rPh>
    <rPh sb="11" eb="13">
      <t>ハシワタ</t>
    </rPh>
    <rPh sb="14" eb="15">
      <t>ヤク</t>
    </rPh>
    <rPh sb="18" eb="20">
      <t>ジンザイ</t>
    </rPh>
    <rPh sb="21" eb="23">
      <t>カクホ</t>
    </rPh>
    <phoneticPr fontId="1"/>
  </si>
  <si>
    <t>テストプロジェクト準備</t>
    <rPh sb="9" eb="11">
      <t>ジュンビ</t>
    </rPh>
    <phoneticPr fontId="1"/>
  </si>
  <si>
    <t>スタートアップ支援拠点と連携し協力企業を募集</t>
    <rPh sb="7" eb="11">
      <t>シエンキョテン</t>
    </rPh>
    <rPh sb="12" eb="14">
      <t>レンケイ</t>
    </rPh>
    <rPh sb="15" eb="17">
      <t>キョウリョク</t>
    </rPh>
    <rPh sb="17" eb="19">
      <t>キギョウ</t>
    </rPh>
    <rPh sb="20" eb="22">
      <t>ボシュウ</t>
    </rPh>
    <phoneticPr fontId="1"/>
  </si>
  <si>
    <t>告知体制の強化</t>
    <rPh sb="0" eb="4">
      <t>コクチタイセイ</t>
    </rPh>
    <rPh sb="5" eb="7">
      <t>キョウカ</t>
    </rPh>
    <phoneticPr fontId="1"/>
  </si>
  <si>
    <t>SNSやWebサイトを準備し、取組の発信力を強化</t>
    <rPh sb="11" eb="13">
      <t>ジュンビ</t>
    </rPh>
    <rPh sb="15" eb="17">
      <t>トリクミ</t>
    </rPh>
    <rPh sb="18" eb="20">
      <t>ハッシン</t>
    </rPh>
    <rPh sb="20" eb="21">
      <t>リョク</t>
    </rPh>
    <rPh sb="22" eb="24">
      <t>キョウカ</t>
    </rPh>
    <phoneticPr fontId="1"/>
  </si>
  <si>
    <t>テスト②</t>
    <phoneticPr fontId="1"/>
  </si>
  <si>
    <t>テストプロジェクトを１社と実施し、課題点の洗い出し</t>
    <rPh sb="11" eb="12">
      <t>シャ</t>
    </rPh>
    <rPh sb="13" eb="15">
      <t>ジッシ</t>
    </rPh>
    <rPh sb="17" eb="20">
      <t>カダイテン</t>
    </rPh>
    <rPh sb="21" eb="22">
      <t>アラ</t>
    </rPh>
    <rPh sb="23" eb="24">
      <t>ダ</t>
    </rPh>
    <phoneticPr fontId="1"/>
  </si>
  <si>
    <t>テスト①</t>
    <phoneticPr fontId="1"/>
  </si>
  <si>
    <t>テスト①の結果を反映し、再度テストプロジェクト実施</t>
    <rPh sb="5" eb="7">
      <t>ケッカ</t>
    </rPh>
    <rPh sb="8" eb="10">
      <t>ハンエイ</t>
    </rPh>
    <rPh sb="12" eb="14">
      <t>サイド</t>
    </rPh>
    <rPh sb="23" eb="25">
      <t>ジッシ</t>
    </rPh>
    <phoneticPr fontId="1"/>
  </si>
  <si>
    <t>サービスの設計</t>
    <rPh sb="5" eb="7">
      <t>セッケイ</t>
    </rPh>
    <phoneticPr fontId="1"/>
  </si>
  <si>
    <t>サービス開始</t>
    <rPh sb="4" eb="6">
      <t>カイシ</t>
    </rPh>
    <phoneticPr fontId="1"/>
  </si>
  <si>
    <t>サービス価格等を再検討し、サービスの開始準備</t>
    <rPh sb="4" eb="6">
      <t>カカク</t>
    </rPh>
    <rPh sb="6" eb="7">
      <t>トウ</t>
    </rPh>
    <rPh sb="8" eb="11">
      <t>サイケントウ</t>
    </rPh>
    <rPh sb="18" eb="20">
      <t>カイシ</t>
    </rPh>
    <rPh sb="20" eb="22">
      <t>ジュンビ</t>
    </rPh>
    <phoneticPr fontId="1"/>
  </si>
  <si>
    <t>スタートアップ支援拠点、SNS、Webを通じて広告開始</t>
    <rPh sb="7" eb="11">
      <t>シエンキョテン</t>
    </rPh>
    <rPh sb="20" eb="21">
      <t>ツウ</t>
    </rPh>
    <rPh sb="23" eb="27">
      <t>コウコクカイシ</t>
    </rPh>
    <phoneticPr fontId="1"/>
  </si>
  <si>
    <t>社内から技術者２名、副業人材１名でチーム構成。また、外部のスタートアップ支援拠点とも連携し、プロジェクト型運営を実施。</t>
    <rPh sb="10" eb="14">
      <t>フクギョウジンザイ</t>
    </rPh>
    <rPh sb="15" eb="16">
      <t>メイ</t>
    </rPh>
    <rPh sb="20" eb="22">
      <t>コウセイ</t>
    </rPh>
    <rPh sb="36" eb="40">
      <t>シエンキョテン</t>
    </rPh>
    <phoneticPr fontId="1"/>
  </si>
  <si>
    <t>若手社員の活躍機会創出と技術力向上、提案型営業力の育成により、既存の加工受託事業にも展開可能なノウハウが蓄積される。</t>
    <phoneticPr fontId="1"/>
  </si>
  <si>
    <t>地域スタートアップの開発支援基盤として機能し、産学連携や起業支援の受け皿として地域経済・雇用創出にも貢献できる事業となる。</t>
    <rPh sb="14" eb="16">
      <t>キバン</t>
    </rPh>
    <phoneticPr fontId="1"/>
  </si>
  <si>
    <t>①人手不足解消を図る取り組みである</t>
    <rPh sb="2" eb="3">
      <t>テ</t>
    </rPh>
    <phoneticPr fontId="1"/>
  </si>
  <si>
    <t>②人手不足解消を図る取り組みではない</t>
    <rPh sb="1" eb="3">
      <t>ヒトデ</t>
    </rPh>
    <rPh sb="3" eb="5">
      <t>ブソク</t>
    </rPh>
    <rPh sb="5" eb="7">
      <t>カイショウ</t>
    </rPh>
    <rPh sb="8" eb="9">
      <t>ハカ</t>
    </rPh>
    <rPh sb="10" eb="11">
      <t>ト</t>
    </rPh>
    <rPh sb="12" eb="13">
      <t>ク</t>
    </rPh>
    <phoneticPr fontId="1"/>
  </si>
  <si>
    <t>３年後</t>
    <rPh sb="1" eb="3">
      <t>ネンゴ</t>
    </rPh>
    <phoneticPr fontId="1"/>
  </si>
  <si>
    <t>3-1</t>
    <phoneticPr fontId="1"/>
  </si>
  <si>
    <t>3-1-1</t>
    <phoneticPr fontId="1"/>
  </si>
  <si>
    <t>3-1-2</t>
    <phoneticPr fontId="1"/>
  </si>
  <si>
    <t>3-1-3</t>
    <phoneticPr fontId="1"/>
  </si>
  <si>
    <t>3-1-4</t>
    <phoneticPr fontId="1"/>
  </si>
  <si>
    <t>3-1-5</t>
    <phoneticPr fontId="1"/>
  </si>
  <si>
    <t>3-1-6</t>
    <phoneticPr fontId="1"/>
  </si>
  <si>
    <t>3-1-7</t>
    <phoneticPr fontId="1"/>
  </si>
  <si>
    <t>3-2</t>
    <phoneticPr fontId="1"/>
  </si>
  <si>
    <t>3-2-1</t>
    <phoneticPr fontId="1"/>
  </si>
  <si>
    <t>3-2-2</t>
    <phoneticPr fontId="1"/>
  </si>
  <si>
    <t>3-2-3</t>
    <phoneticPr fontId="1"/>
  </si>
  <si>
    <t>3-2-4</t>
    <phoneticPr fontId="1"/>
  </si>
  <si>
    <t>3-2-5</t>
    <phoneticPr fontId="1"/>
  </si>
  <si>
    <t>3-2-6</t>
    <phoneticPr fontId="1"/>
  </si>
  <si>
    <t>3-2-7</t>
    <phoneticPr fontId="1"/>
  </si>
  <si>
    <t>3-2-8</t>
    <phoneticPr fontId="1"/>
  </si>
  <si>
    <t>3-2-9</t>
    <phoneticPr fontId="1"/>
  </si>
  <si>
    <t>3-2-10</t>
    <phoneticPr fontId="1"/>
  </si>
  <si>
    <t>3-2-11</t>
    <phoneticPr fontId="1"/>
  </si>
  <si>
    <t>3-2-12</t>
    <phoneticPr fontId="1"/>
  </si>
  <si>
    <t>3-2-13</t>
    <phoneticPr fontId="1"/>
  </si>
  <si>
    <t>売上目標は800万円とし、1年目に取引を開始した顧客のうち3社程度が継続発注を行うことを想定。初年度は単発の試作が中心だが、2年目には改良試作・量産前段階の試作等に進展し、1件あたりの単価や案件数が増加する見込み。さらに、既存顧客からの紹介を通じて新規顧客を3〜5社獲得し、案件の幅を広げることで受注件数の増加を図る。これらを踏まえ、月間平均売上約65〜70万円の達成を現実的な目標としている。</t>
    <phoneticPr fontId="1"/>
  </si>
  <si>
    <t>売上目標は300万円を計画。初期顧客3社程度との取引確立を見込む。1社あたり年間100万円程度の受注を想定し、試作1件あたりの単価は10～50万円。各社から2～3件の依頼を受ける前提で計画を立てている。自社がこれまでに培ってきた高精度加工技術と、既存設備・人的リソースを活用することで、営業初年度から月1～2件の試作対応が無理なく実現可能と見込んでいる。</t>
    <phoneticPr fontId="1"/>
  </si>
  <si>
    <t>売上目標は1,500万円を見込む。営業・技術体制の強化および実績の蓄積により、年間の取引顧客数は10社程度で安定化し、そのうち2〜3社が開発段階から量産試作フェーズへと移行する見通し。これら量産試作案件では、年間単価が1社あたり200〜400万円規模に拡大。また、新規顧客についても、1〜2件は継続的に開拓できる体制が確立され、既存顧客のリピート発注と併せて受注基盤が強固になる。</t>
    <phoneticPr fontId="1"/>
  </si>
  <si>
    <t>本新事業を展開するために、副業人材を採用。継続的に多様な人材を受け入れるための第一歩とします。</t>
    <rPh sb="0" eb="4">
      <t>ホンシンジギョウ</t>
    </rPh>
    <rPh sb="5" eb="7">
      <t>テンカイ</t>
    </rPh>
    <rPh sb="13" eb="17">
      <t>フクギョウジンザイ</t>
    </rPh>
    <rPh sb="18" eb="20">
      <t>サイヨウ</t>
    </rPh>
    <rPh sb="21" eb="24">
      <t>ケイゾクテキ</t>
    </rPh>
    <rPh sb="25" eb="27">
      <t>タヨウ</t>
    </rPh>
    <rPh sb="28" eb="30">
      <t>ジンザイ</t>
    </rPh>
    <rPh sb="31" eb="32">
      <t>ウ</t>
    </rPh>
    <rPh sb="33" eb="34">
      <t>イ</t>
    </rPh>
    <rPh sb="39" eb="42">
      <t>ダイイッポ</t>
    </rPh>
    <phoneticPr fontId="1"/>
  </si>
  <si>
    <t>当社は精密切削加工を主軸とし、医療機器、半導体製造装置、自動化機器など、精度と信頼性が求められる分野の部品を製造している。アルミ・ステンレス・チタンなど多様な素材に対応し、複雑形状・高精度部品の加工実績を豊富に有している。マシニングセンタやNC旋盤を駆使し、試作から小ロット量産まで柔軟に対応できる体制を整えており、設計段階からの技術相談や加工提案も可能。品質管理体制にも力を入れており、三次元測定機を用いた検査や出荷前の全数チェックを徹底することで、高品質な製品を提供。</t>
    <phoneticPr fontId="1"/>
  </si>
  <si>
    <t>試作需要の増加とスタートアップ企業との連携機会を取り込み、収益性と成長性の高い新たな事業の柱を構築する。また、自社技術の活用方法について新たな知見を得る。</t>
    <rPh sb="55" eb="59">
      <t>ジシャギジュツ</t>
    </rPh>
    <rPh sb="60" eb="62">
      <t>カツヨウ</t>
    </rPh>
    <rPh sb="62" eb="64">
      <t>ホウホウ</t>
    </rPh>
    <rPh sb="68" eb="69">
      <t>アラ</t>
    </rPh>
    <rPh sb="71" eb="73">
      <t>チケン</t>
    </rPh>
    <rPh sb="74" eb="75">
      <t>エ</t>
    </rPh>
    <phoneticPr fontId="1"/>
  </si>
  <si>
    <t>2010</t>
    <phoneticPr fontId="1"/>
  </si>
  <si>
    <t>創業。居酒屋形式で飲食店を経営。</t>
    <rPh sb="3" eb="6">
      <t>イザカヤ</t>
    </rPh>
    <rPh sb="6" eb="8">
      <t>ケイシキ</t>
    </rPh>
    <rPh sb="9" eb="11">
      <t>インショク</t>
    </rPh>
    <rPh sb="11" eb="12">
      <t>テン</t>
    </rPh>
    <rPh sb="13" eb="15">
      <t>ケイエイ</t>
    </rPh>
    <phoneticPr fontId="1"/>
  </si>
  <si>
    <t>2012</t>
    <phoneticPr fontId="1"/>
  </si>
  <si>
    <t>近隣農家からの食材仕入れを本格化</t>
    <rPh sb="0" eb="4">
      <t>キンリンノウカ</t>
    </rPh>
    <rPh sb="7" eb="9">
      <t>ショクザイ</t>
    </rPh>
    <rPh sb="9" eb="11">
      <t>シイ</t>
    </rPh>
    <rPh sb="13" eb="16">
      <t>ホンカクカ</t>
    </rPh>
    <phoneticPr fontId="1"/>
  </si>
  <si>
    <t>2018</t>
    <phoneticPr fontId="1"/>
  </si>
  <si>
    <t>２店舗目を展開</t>
    <rPh sb="1" eb="4">
      <t>テンポメ</t>
    </rPh>
    <rPh sb="5" eb="7">
      <t>テンカイ</t>
    </rPh>
    <phoneticPr fontId="1"/>
  </si>
  <si>
    <t>８０％</t>
    <phoneticPr fontId="1"/>
  </si>
  <si>
    <t>２０％</t>
    <phoneticPr fontId="1"/>
  </si>
  <si>
    <t>当店は、地元農家から仕入れる旬の野菜や伝統食材を中心に、安心・安全で身体にやさしい手づくり料理を提供する地域密着型の飲食店。環境負荷の少ない農法で育てられた食材や、収穫時期に余剰となった野菜、一般流通に乗りにくい規格外品も積極的に受け入れ、廃棄されるはずだった食材に新たな価値を見出す取り組みを行っている。メニューには使用する食材の産地や生産者の情報も記載し、お客様に「味わう」だけでなく「知る」楽しさを提供している。料理を通じて地域の農と食文化の魅力を伝え、食材の背景やストーリーに共感が生まれるような、持続可能で人と地域をつなぐ飲食事業を展開。</t>
    <phoneticPr fontId="1"/>
  </si>
  <si>
    <t>地元農家との継続的な信頼関係と仕入れルートがあり、素材の特性を活かしたレシピ開発が強み。</t>
    <phoneticPr fontId="1"/>
  </si>
  <si>
    <t>店舗内サービスに収益が依存しており、時期による収益の上下動が大きい。販路・発信方法の拡充も今後の課題となっている。</t>
    <rPh sb="18" eb="20">
      <t>ジキ</t>
    </rPh>
    <rPh sb="23" eb="25">
      <t>シュウエキ</t>
    </rPh>
    <rPh sb="26" eb="29">
      <t>ジョウゲドウ</t>
    </rPh>
    <rPh sb="30" eb="31">
      <t>オオ</t>
    </rPh>
    <rPh sb="34" eb="36">
      <t>ハンロ</t>
    </rPh>
    <rPh sb="39" eb="41">
      <t>ホウホウ</t>
    </rPh>
    <phoneticPr fontId="1"/>
  </si>
  <si>
    <t>地域のロス野菜や伝統食材を再活用し、現代的な食品として商品化することで、収益の多角化と地域資源の価値向上を実現する。</t>
    <phoneticPr fontId="1"/>
  </si>
  <si>
    <t>主に30〜60代の女性層および食や環境に関心の高い消費者を想定。素材の安心感や地域とのつながり、贈答用や家庭用に適した品質とデザイン性を重視する層。特に都市部在住の地域出身者や観光客などが「地域らしさ」や「作り手の顔が見える食品」を求める傾向があり、地域性・ストーリー性を加えた商品展開が響きやすい。日常使いしやすい調味料の</t>
    <rPh sb="95" eb="97">
      <t>チイキ</t>
    </rPh>
    <rPh sb="150" eb="153">
      <t>ニチジョウヅカ</t>
    </rPh>
    <phoneticPr fontId="1"/>
  </si>
  <si>
    <t>地域食文化再編集型ロス野菜調味料開発事業</t>
    <phoneticPr fontId="1"/>
  </si>
  <si>
    <t>地域に眠る伝統食材や環境保全型農業で育てられた野菜のうち、規格外・B品・豊作余剰など市場に流通しない素材を原材料とし、手軽に楽しめる調味料として商品化。素材の味わいを活かしながら、現代のライフスタイルに合うようにレシピ・デザインを再構成し、地元農家や加工業者と連携して小ロット製造を実施。パッケージには素材の背景や生産者のストーリーを記載し、味覚だけでなく文化的価値の伝達を意識して設計。商品は店舗販売のほか、近隣スーパー、道の駅で展開予定。今後はECやふるさと納税での展開を視野に入れる。地元農業支援とフードロス削減に貢献しながら、地域の魅力を再発見・再編集する商品として位置づけ、持続的に展開を目指す。</t>
    <rPh sb="141" eb="143">
      <t>ジッシ</t>
    </rPh>
    <rPh sb="191" eb="193">
      <t>セッケイ</t>
    </rPh>
    <rPh sb="205" eb="207">
      <t>キンリン</t>
    </rPh>
    <rPh sb="218" eb="220">
      <t>ヨテイ</t>
    </rPh>
    <rPh sb="221" eb="223">
      <t>コンゴ</t>
    </rPh>
    <rPh sb="231" eb="233">
      <t>ノウゼイ</t>
    </rPh>
    <rPh sb="235" eb="237">
      <t>テンカイ</t>
    </rPh>
    <rPh sb="238" eb="240">
      <t>シヤ</t>
    </rPh>
    <rPh sb="241" eb="242">
      <t>イメザ</t>
    </rPh>
    <phoneticPr fontId="1"/>
  </si>
  <si>
    <t>既存の農家ネットワークと仕入れ体制、調理スタッフによるレシピ開発力、飲食店ブランドの信頼性を活かします。また、飲食業で蓄積してきた調理・衛生ノウハウ、パート従業員のオペレーションスキル、近隣商店との関係性も新商品のプロモーションに活用できる。</t>
    <rPh sb="93" eb="95">
      <t>キンリン</t>
    </rPh>
    <rPh sb="95" eb="97">
      <t>ショウテン</t>
    </rPh>
    <phoneticPr fontId="1"/>
  </si>
  <si>
    <t>調味料３種の商品化。自店舗、道の駅、近隣スーパーへの出品を開始。</t>
    <rPh sb="10" eb="13">
      <t>ジテンポ</t>
    </rPh>
    <rPh sb="18" eb="20">
      <t>キンリン</t>
    </rPh>
    <rPh sb="29" eb="31">
      <t>カイシ</t>
    </rPh>
    <phoneticPr fontId="1"/>
  </si>
  <si>
    <t>商品設計</t>
    <rPh sb="0" eb="4">
      <t>ショウヒンセッケイ</t>
    </rPh>
    <phoneticPr fontId="1"/>
  </si>
  <si>
    <t>試作開始</t>
    <rPh sb="0" eb="4">
      <t>シサクカイシ</t>
    </rPh>
    <phoneticPr fontId="1"/>
  </si>
  <si>
    <t>調味料３種の試作</t>
    <rPh sb="0" eb="3">
      <t>チョウミリョウ</t>
    </rPh>
    <rPh sb="4" eb="5">
      <t>シュ</t>
    </rPh>
    <rPh sb="6" eb="8">
      <t>シサク</t>
    </rPh>
    <phoneticPr fontId="1"/>
  </si>
  <si>
    <t>商品コンセプトの策定など</t>
    <rPh sb="0" eb="2">
      <t>ショウヒン</t>
    </rPh>
    <rPh sb="8" eb="10">
      <t>サクテイ</t>
    </rPh>
    <phoneticPr fontId="1"/>
  </si>
  <si>
    <t>販売テスト</t>
    <rPh sb="0" eb="2">
      <t>ハンバイ</t>
    </rPh>
    <phoneticPr fontId="1"/>
  </si>
  <si>
    <t>パッケージ制作</t>
    <rPh sb="5" eb="7">
      <t>セイサク</t>
    </rPh>
    <phoneticPr fontId="1"/>
  </si>
  <si>
    <t>デザイナーへ発注し作成</t>
    <rPh sb="6" eb="8">
      <t>ハッチュウ</t>
    </rPh>
    <rPh sb="9" eb="11">
      <t>サクセイ</t>
    </rPh>
    <phoneticPr fontId="1"/>
  </si>
  <si>
    <t>販路づくり</t>
    <rPh sb="0" eb="2">
      <t>ハンロ</t>
    </rPh>
    <phoneticPr fontId="1"/>
  </si>
  <si>
    <t>近隣道の駅への営業</t>
    <rPh sb="0" eb="2">
      <t>キンリン</t>
    </rPh>
    <rPh sb="2" eb="3">
      <t>ミチ</t>
    </rPh>
    <rPh sb="4" eb="5">
      <t>エキ</t>
    </rPh>
    <rPh sb="7" eb="9">
      <t>エイギョウ</t>
    </rPh>
    <phoneticPr fontId="1"/>
  </si>
  <si>
    <t>販売開始</t>
    <rPh sb="0" eb="4">
      <t>ハンバイカイシ</t>
    </rPh>
    <phoneticPr fontId="1"/>
  </si>
  <si>
    <t>SNS運用</t>
    <rPh sb="3" eb="5">
      <t>ウンヨウ</t>
    </rPh>
    <phoneticPr fontId="1"/>
  </si>
  <si>
    <t>新商品の開発～販売にかけて発信</t>
    <rPh sb="0" eb="3">
      <t>シンショウヒン</t>
    </rPh>
    <rPh sb="4" eb="6">
      <t>カイハツ</t>
    </rPh>
    <rPh sb="7" eb="9">
      <t>ハンバイ</t>
    </rPh>
    <rPh sb="13" eb="15">
      <t>ハッシン</t>
    </rPh>
    <phoneticPr fontId="1"/>
  </si>
  <si>
    <t>自店舗で販売テストを実施（アンケート実施）</t>
    <rPh sb="0" eb="3">
      <t>ジテンポ</t>
    </rPh>
    <rPh sb="4" eb="6">
      <t>ハンバイ</t>
    </rPh>
    <rPh sb="10" eb="12">
      <t>ジッシ</t>
    </rPh>
    <rPh sb="18" eb="20">
      <t>ジッシ</t>
    </rPh>
    <phoneticPr fontId="1"/>
  </si>
  <si>
    <t>商品のブラッシュアップ</t>
    <rPh sb="0" eb="2">
      <t>ショウヒン</t>
    </rPh>
    <phoneticPr fontId="1"/>
  </si>
  <si>
    <t>テスト販売の結果をもとに、再設計</t>
    <rPh sb="3" eb="5">
      <t>ハンバイ</t>
    </rPh>
    <rPh sb="6" eb="8">
      <t>ケッカ</t>
    </rPh>
    <rPh sb="13" eb="16">
      <t>サイセッケイ</t>
    </rPh>
    <phoneticPr fontId="1"/>
  </si>
  <si>
    <t>自店舗、近隣商店にて本格的に販売開始</t>
    <rPh sb="0" eb="3">
      <t>ジテンポ</t>
    </rPh>
    <rPh sb="4" eb="6">
      <t>キンリン</t>
    </rPh>
    <rPh sb="6" eb="8">
      <t>ショウテン</t>
    </rPh>
    <rPh sb="10" eb="13">
      <t>ホンカクテキ</t>
    </rPh>
    <rPh sb="14" eb="16">
      <t>ハンバイ</t>
    </rPh>
    <rPh sb="16" eb="18">
      <t>カイシ</t>
    </rPh>
    <phoneticPr fontId="1"/>
  </si>
  <si>
    <t>ECサイト準備</t>
    <rPh sb="5" eb="7">
      <t>ジュンビ</t>
    </rPh>
    <phoneticPr fontId="1"/>
  </si>
  <si>
    <t>インターネット販売に向けてサイト構築</t>
    <rPh sb="7" eb="9">
      <t>ハンバイ</t>
    </rPh>
    <rPh sb="10" eb="11">
      <t>ム</t>
    </rPh>
    <rPh sb="16" eb="18">
      <t>コウチク</t>
    </rPh>
    <phoneticPr fontId="1"/>
  </si>
  <si>
    <t>300万円を想定。初年度は3種の調味料を商品化し、店舗販売・近隣商店を中心に小ロットで展開。年間販売数は延べ3,000〜4,000本規模。販売単価は800～1,000円前後。地域の地産商品として一定の注目を集める見込みで、既存顧客やSNS上でのPRにより初期認知を獲得できると見込む。</t>
    <rPh sb="3" eb="5">
      <t>マンエン</t>
    </rPh>
    <rPh sb="6" eb="8">
      <t>ソウテイ</t>
    </rPh>
    <rPh sb="30" eb="32">
      <t>キンリン</t>
    </rPh>
    <rPh sb="32" eb="34">
      <t>ショウテン</t>
    </rPh>
    <rPh sb="119" eb="120">
      <t>ジョウ</t>
    </rPh>
    <phoneticPr fontId="1"/>
  </si>
  <si>
    <t>500万円を想定。初年度に得たフィードバックをもとに商品改良とシリーズ展開を実施。道の駅や府内土産品店への常設出品、ECサイト開設により通年販売を確立。年間販売数は5000本程度を見込み、初年度の約1.5倍に拡大。販促イベントやメディア露出によってリピーター層の獲得を図る。取扱店数が拡大することで、定番商品として安定売上が見込まれ、年間売上500万円が達成可能。</t>
    <rPh sb="3" eb="5">
      <t>マンエン</t>
    </rPh>
    <rPh sb="6" eb="8">
      <t>ソウテイ</t>
    </rPh>
    <rPh sb="45" eb="47">
      <t>フナイ</t>
    </rPh>
    <rPh sb="76" eb="78">
      <t>ネンカン</t>
    </rPh>
    <rPh sb="86" eb="87">
      <t>ホン</t>
    </rPh>
    <rPh sb="87" eb="89">
      <t>テイド</t>
    </rPh>
    <rPh sb="90" eb="92">
      <t>ミコ</t>
    </rPh>
    <phoneticPr fontId="1"/>
  </si>
  <si>
    <t>年間売上1,000万円の達成を目指す。ECサイト、ふるさと納税、カタログギフト等の販路に出品することで単価と販売機会の両面を強化。ふるさと納税・ギフト用途ではセット販売も展開し、1注文あたりの単価向上が期待される。定価ベースで1商品あたり900〜1,200円を想定し、年間10,000本超の出荷を見込む。既存顧客のリピートと新規層の開拓が同時に進むことで、安定した需要形成と通年販売体制が確立され、1,000万円の売上は現実的な目標といえる。</t>
    <rPh sb="15" eb="17">
      <t>メザ</t>
    </rPh>
    <phoneticPr fontId="1"/>
  </si>
  <si>
    <t>商品販売を通じて飲食店のブランド認知が向上し、店舗集客・地域連携・広報活動との相互作用により、事業全体の活性化が見込まれる。</t>
    <phoneticPr fontId="1"/>
  </si>
  <si>
    <t>廃棄野菜の活用によるフードロス削減、地元生産者支援、地域文化の継承、観光振興・地元経済循環への貢献など、社会的意義のある事業。</t>
    <rPh sb="18" eb="20">
      <t>ジモト</t>
    </rPh>
    <phoneticPr fontId="1"/>
  </si>
  <si>
    <t>店主と調理責任者が商品開発を主導し、広告発信担当者を１名雇用。食品衛生や表示について外部専門家よりアドバイスを受ける。販売は既存スタッフが兼任予定。伴走支援機関とともに販路獲得に取り組む。</t>
    <rPh sb="18" eb="20">
      <t>コウコク</t>
    </rPh>
    <rPh sb="20" eb="22">
      <t>ハッシン</t>
    </rPh>
    <rPh sb="22" eb="24">
      <t>タントウ</t>
    </rPh>
    <rPh sb="24" eb="25">
      <t>シャ</t>
    </rPh>
    <rPh sb="27" eb="28">
      <t>メイ</t>
    </rPh>
    <rPh sb="28" eb="30">
      <t>コヨウ</t>
    </rPh>
    <rPh sb="44" eb="47">
      <t>センモンカ</t>
    </rPh>
    <rPh sb="55" eb="56">
      <t>ウ</t>
    </rPh>
    <rPh sb="74" eb="80">
      <t>バンソウシエンキカン</t>
    </rPh>
    <rPh sb="84" eb="88">
      <t>ハンロカクトク</t>
    </rPh>
    <rPh sb="89" eb="90">
      <t>ト</t>
    </rPh>
    <rPh sb="91" eb="92">
      <t>ク</t>
    </rPh>
    <phoneticPr fontId="1"/>
  </si>
  <si>
    <t>人材採用</t>
    <phoneticPr fontId="1"/>
  </si>
  <si>
    <t>SNS運用等、広報担当者を新たに採用</t>
    <rPh sb="3" eb="6">
      <t>ウンヨウトウ</t>
    </rPh>
    <rPh sb="7" eb="12">
      <t>コウホウタントウシャ</t>
    </rPh>
    <rPh sb="13" eb="14">
      <t>アラ</t>
    </rPh>
    <rPh sb="16" eb="18">
      <t>サイヨウ</t>
    </rPh>
    <phoneticPr fontId="1"/>
  </si>
  <si>
    <t>新商品の開発過程、ストーリーを発信し認知を広げるため、SNS運用担当者を事業期間中に１名採用する。</t>
    <rPh sb="0" eb="3">
      <t>シンショウヒン</t>
    </rPh>
    <rPh sb="4" eb="8">
      <t>カイハツカテイ</t>
    </rPh>
    <rPh sb="15" eb="17">
      <t>ハッシン</t>
    </rPh>
    <rPh sb="18" eb="20">
      <t>ニンチ</t>
    </rPh>
    <rPh sb="21" eb="22">
      <t>ヒロ</t>
    </rPh>
    <rPh sb="30" eb="34">
      <t>ウンヨウタントウ</t>
    </rPh>
    <rPh sb="34" eb="35">
      <t>シャ</t>
    </rPh>
    <rPh sb="36" eb="41">
      <t>ジギョウキカンチュウ</t>
    </rPh>
    <rPh sb="43" eb="44">
      <t>メイ</t>
    </rPh>
    <rPh sb="44" eb="46">
      <t>サイヨウ</t>
    </rPh>
    <phoneticPr fontId="1"/>
  </si>
  <si>
    <t>スタートアップ特有の不確実性や小ロット対応に応じた伴走型の試作開発サービスは非常に稀であり、当社のように試作初期から技術支援・設計サポートを一貫して提供できる体制は他にほとんど存在しません。これは市場の隙間を突く独自のサービスである。</t>
    <phoneticPr fontId="1"/>
  </si>
  <si>
    <t>地元のロス野菜や伝統的な食材を活かし、食文化と背景を伝える食品として再構成。味だけでなく「考え方」を届ける商品設計を特徴とし、価格競争を避けることができる点が差別化要素です。</t>
    <rPh sb="58" eb="60">
      <t>トクチョウ</t>
    </rPh>
    <rPh sb="63" eb="65">
      <t>カカク</t>
    </rPh>
    <rPh sb="65" eb="67">
      <t>キョウソウ</t>
    </rPh>
    <rPh sb="68" eb="69">
      <t>サ</t>
    </rPh>
    <rPh sb="77" eb="78">
      <t>テン</t>
    </rPh>
    <rPh sb="79" eb="82">
      <t>サベツカ</t>
    </rPh>
    <rPh sb="82" eb="84">
      <t>ヨウソ</t>
    </rPh>
    <phoneticPr fontId="1"/>
  </si>
  <si>
    <t>本新規事業は、人手不足解消を図る取り組みですか</t>
    <rPh sb="0" eb="1">
      <t>ホン</t>
    </rPh>
    <rPh sb="1" eb="3">
      <t>シンキ</t>
    </rPh>
    <rPh sb="3" eb="5">
      <t>ジギョウ</t>
    </rPh>
    <rPh sb="8" eb="9">
      <t>テ</t>
    </rPh>
    <rPh sb="14" eb="15">
      <t>ハカ</t>
    </rPh>
    <rPh sb="16" eb="17">
      <t>ト</t>
    </rPh>
    <rPh sb="18" eb="19">
      <t>ク</t>
    </rPh>
    <phoneticPr fontId="1"/>
  </si>
  <si>
    <t>「①人手不足解消を図る取り組みである」場合の内容
（本補助事業期間中の取組内容を記入してください。）</t>
    <rPh sb="3" eb="4">
      <t>テ</t>
    </rPh>
    <rPh sb="33" eb="34">
      <t>チュウ</t>
    </rPh>
    <rPh sb="35" eb="36">
      <t>ト</t>
    </rPh>
    <rPh sb="36" eb="37">
      <t>ク</t>
    </rPh>
    <rPh sb="37" eb="39">
      <t>ナイヨウ</t>
    </rPh>
    <rPh sb="40" eb="42">
      <t>キニュウ</t>
    </rPh>
    <phoneticPr fontId="1"/>
  </si>
  <si>
    <r>
      <rPr>
        <b/>
        <sz val="22"/>
        <color rgb="FFFF0000"/>
        <rFont val="游ゴシック"/>
        <family val="3"/>
        <charset val="128"/>
        <scheme val="minor"/>
      </rPr>
      <t>【新規事業推進枠】</t>
    </r>
    <r>
      <rPr>
        <b/>
        <sz val="22"/>
        <color theme="1"/>
        <rFont val="游ゴシック"/>
        <family val="3"/>
        <charset val="128"/>
        <scheme val="minor"/>
      </rPr>
      <t>令和７年度テイクオフ支援事業　本登録テンプレート</t>
    </r>
    <rPh sb="9" eb="11">
      <t>レイワ</t>
    </rPh>
    <rPh sb="12" eb="14">
      <t>ネンド</t>
    </rPh>
    <rPh sb="19" eb="21">
      <t>シエン</t>
    </rPh>
    <rPh sb="21" eb="23">
      <t>ジギョウ</t>
    </rPh>
    <rPh sb="24" eb="25">
      <t>ホン</t>
    </rPh>
    <rPh sb="25" eb="27">
      <t>トウロク</t>
    </rPh>
    <phoneticPr fontId="1"/>
  </si>
  <si>
    <t>※本登録画面内「３．新規事業計画」の一部を抜粋したものです。その他の申請内容については、以下テイクオフ特設ページに掲載の「本登録画面マニュアル」をご覧ください。</t>
    <rPh sb="1" eb="6">
      <t>ホントウロクガメン</t>
    </rPh>
    <rPh sb="6" eb="7">
      <t>ナイ</t>
    </rPh>
    <rPh sb="10" eb="12">
      <t>シンキ</t>
    </rPh>
    <rPh sb="12" eb="14">
      <t>ジギョウ</t>
    </rPh>
    <rPh sb="14" eb="16">
      <t>ケイカク</t>
    </rPh>
    <rPh sb="18" eb="20">
      <t>イチブ</t>
    </rPh>
    <rPh sb="21" eb="23">
      <t>バッスイ</t>
    </rPh>
    <rPh sb="32" eb="33">
      <t>ホカ</t>
    </rPh>
    <rPh sb="34" eb="38">
      <t>シンセイ</t>
    </rPh>
    <rPh sb="44" eb="46">
      <t>イカ</t>
    </rPh>
    <rPh sb="51" eb="53">
      <t>トクセツ</t>
    </rPh>
    <rPh sb="57" eb="59">
      <t>ケイサイ</t>
    </rPh>
    <rPh sb="61" eb="62">
      <t>ホン</t>
    </rPh>
    <rPh sb="62" eb="64">
      <t>トウロク</t>
    </rPh>
    <rPh sb="64" eb="66">
      <t>ガメン</t>
    </rPh>
    <rPh sb="74" eb="7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</si>
</sst>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color rgb="FF333333"/>
      <name val="游ゴシック"/>
      <family val="3"/>
      <charset val="128"/>
      <scheme val="minor"/>
    </font>
    <font>
      <sz val="11"/>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b/>
      <sz val="14"/>
      <color rgb="FFFF0000"/>
      <name val="游ゴシック"/>
      <family val="3"/>
      <charset val="128"/>
      <scheme val="minor"/>
    </font>
    <font>
      <b/>
      <sz val="22"/>
      <color theme="1"/>
      <name val="游ゴシック"/>
      <family val="3"/>
      <charset val="128"/>
      <scheme val="minor"/>
    </font>
    <font>
      <b/>
      <sz val="22"/>
      <color rgb="FFFF0000"/>
      <name val="游ゴシック"/>
      <family val="3"/>
      <charset val="128"/>
      <scheme val="minor"/>
    </font>
    <font>
      <b/>
      <sz val="11"/>
      <color rgb="FF333333"/>
      <name val="游ゴシック"/>
      <family val="3"/>
      <charset val="128"/>
      <scheme val="minor"/>
    </font>
    <font>
      <u/>
      <sz val="14"/>
      <color rgb="FF0070C0"/>
      <name val="游ゴシック"/>
      <family val="3"/>
      <charset val="128"/>
      <scheme val="minor"/>
    </font>
    <font>
      <b/>
      <sz val="1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34">
    <xf numFmtId="0" fontId="0" fillId="0" borderId="0" xfId="0">
      <alignment vertical="center"/>
    </xf>
    <xf numFmtId="49" fontId="4" fillId="0" borderId="0" xfId="0" applyNumberFormat="1" applyFont="1" applyAlignment="1">
      <alignment horizontal="left" vertical="center" wrapText="1"/>
    </xf>
    <xf numFmtId="49" fontId="9" fillId="0" borderId="0" xfId="0" applyNumberFormat="1" applyFont="1" applyAlignment="1">
      <alignment vertical="center" wrapText="1"/>
    </xf>
    <xf numFmtId="49" fontId="3" fillId="2" borderId="11" xfId="0" applyNumberFormat="1" applyFont="1" applyFill="1" applyBorder="1" applyAlignment="1">
      <alignment horizontal="center" vertical="center" wrapText="1"/>
    </xf>
    <xf numFmtId="49" fontId="1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49" fontId="6" fillId="3" borderId="9" xfId="0" applyNumberFormat="1" applyFont="1" applyFill="1" applyBorder="1" applyAlignment="1">
      <alignment horizontal="center" vertical="center"/>
    </xf>
    <xf numFmtId="49" fontId="2" fillId="0" borderId="14" xfId="0" applyNumberFormat="1" applyFont="1" applyBorder="1" applyAlignment="1">
      <alignment horizontal="center" vertical="center"/>
    </xf>
    <xf numFmtId="49" fontId="6" fillId="3" borderId="5" xfId="0" applyNumberFormat="1" applyFont="1" applyFill="1" applyBorder="1" applyAlignment="1">
      <alignment horizontal="center" vertical="center"/>
    </xf>
    <xf numFmtId="49" fontId="14" fillId="0" borderId="1" xfId="0" applyNumberFormat="1" applyFont="1" applyBorder="1" applyAlignment="1">
      <alignment horizontal="left" vertical="center"/>
    </xf>
    <xf numFmtId="49" fontId="3" fillId="2" borderId="10"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49" fontId="16" fillId="0" borderId="0" xfId="0" applyNumberFormat="1" applyFont="1" applyAlignment="1">
      <alignment horizontal="left" vertical="center"/>
    </xf>
    <xf numFmtId="49" fontId="6" fillId="0" borderId="22" xfId="0" applyNumberFormat="1" applyFont="1" applyBorder="1" applyAlignment="1">
      <alignment horizontal="left" vertical="top"/>
    </xf>
    <xf numFmtId="49" fontId="6" fillId="0" borderId="23" xfId="0" applyNumberFormat="1" applyFont="1" applyBorder="1" applyAlignment="1">
      <alignment horizontal="left" vertical="top"/>
    </xf>
    <xf numFmtId="49" fontId="6" fillId="0" borderId="24" xfId="0" applyNumberFormat="1" applyFont="1" applyBorder="1" applyAlignment="1">
      <alignment horizontal="left" vertical="top"/>
    </xf>
    <xf numFmtId="49" fontId="6" fillId="0" borderId="25" xfId="0" applyNumberFormat="1" applyFont="1" applyBorder="1" applyAlignment="1">
      <alignment horizontal="left" vertical="top"/>
    </xf>
    <xf numFmtId="49" fontId="6" fillId="0" borderId="26" xfId="0" applyNumberFormat="1" applyFont="1" applyBorder="1" applyAlignment="1">
      <alignment horizontal="left" vertical="top"/>
    </xf>
    <xf numFmtId="49" fontId="6" fillId="0" borderId="27" xfId="0" applyNumberFormat="1" applyFont="1" applyBorder="1" applyAlignment="1">
      <alignment horizontal="left" vertical="top"/>
    </xf>
    <xf numFmtId="49" fontId="3" fillId="3" borderId="18"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49" fontId="2" fillId="0" borderId="7" xfId="0" applyNumberFormat="1" applyFont="1" applyBorder="1" applyAlignment="1">
      <alignment horizontal="left" vertical="center" wrapText="1"/>
    </xf>
    <xf numFmtId="49" fontId="3" fillId="3" borderId="28" xfId="0" applyNumberFormat="1" applyFont="1" applyFill="1" applyBorder="1">
      <alignment vertical="center"/>
    </xf>
    <xf numFmtId="49" fontId="3" fillId="3" borderId="29" xfId="0" applyNumberFormat="1" applyFont="1" applyFill="1" applyBorder="1">
      <alignment vertical="center"/>
    </xf>
    <xf numFmtId="49" fontId="3" fillId="3" borderId="31" xfId="0" applyNumberFormat="1" applyFont="1" applyFill="1" applyBorder="1">
      <alignment vertical="center"/>
    </xf>
    <xf numFmtId="49" fontId="3" fillId="3" borderId="2" xfId="0" applyNumberFormat="1" applyFont="1" applyFill="1" applyBorder="1">
      <alignment vertical="center"/>
    </xf>
    <xf numFmtId="49" fontId="3" fillId="3" borderId="21" xfId="0" applyNumberFormat="1" applyFont="1" applyFill="1" applyBorder="1">
      <alignment vertical="center"/>
    </xf>
    <xf numFmtId="49" fontId="3" fillId="3" borderId="19" xfId="0" applyNumberFormat="1" applyFont="1" applyFill="1" applyBorder="1">
      <alignment vertical="center"/>
    </xf>
    <xf numFmtId="0" fontId="15" fillId="0" borderId="2" xfId="0" applyFont="1" applyBorder="1" applyAlignment="1">
      <alignment horizontal="left" vertical="center"/>
    </xf>
    <xf numFmtId="0" fontId="15" fillId="4" borderId="36" xfId="0" applyFont="1" applyFill="1" applyBorder="1" applyAlignment="1">
      <alignment horizontal="left" vertical="center"/>
    </xf>
    <xf numFmtId="0" fontId="15" fillId="0" borderId="37" xfId="0" applyFont="1" applyBorder="1" applyAlignment="1">
      <alignment horizontal="left" vertical="center"/>
    </xf>
    <xf numFmtId="49" fontId="6" fillId="3" borderId="30"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3" fillId="3" borderId="39" xfId="0" applyNumberFormat="1" applyFont="1" applyFill="1" applyBorder="1">
      <alignment vertical="center"/>
    </xf>
    <xf numFmtId="49" fontId="6" fillId="3" borderId="18"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3" fillId="3" borderId="40" xfId="0" applyNumberFormat="1" applyFont="1" applyFill="1" applyBorder="1">
      <alignment vertical="center"/>
    </xf>
    <xf numFmtId="49" fontId="6" fillId="0" borderId="41" xfId="0" applyNumberFormat="1" applyFont="1" applyBorder="1" applyAlignment="1">
      <alignment horizontal="left" vertical="top"/>
    </xf>
    <xf numFmtId="49" fontId="6" fillId="0" borderId="42" xfId="0" applyNumberFormat="1" applyFont="1" applyBorder="1" applyAlignment="1">
      <alignment horizontal="left" vertical="top"/>
    </xf>
    <xf numFmtId="49" fontId="6" fillId="0" borderId="43" xfId="0" applyNumberFormat="1" applyFont="1" applyBorder="1" applyAlignment="1">
      <alignment horizontal="left" vertical="top"/>
    </xf>
    <xf numFmtId="49" fontId="6" fillId="0" borderId="44" xfId="0" applyNumberFormat="1" applyFont="1" applyBorder="1" applyAlignment="1">
      <alignment horizontal="left" vertical="top"/>
    </xf>
    <xf numFmtId="49" fontId="6" fillId="0" borderId="45" xfId="0" applyNumberFormat="1" applyFont="1" applyBorder="1" applyAlignment="1">
      <alignment horizontal="left" vertical="top"/>
    </xf>
    <xf numFmtId="49" fontId="6" fillId="0" borderId="46" xfId="0" applyNumberFormat="1" applyFont="1" applyBorder="1" applyAlignment="1">
      <alignment horizontal="left" vertical="top"/>
    </xf>
    <xf numFmtId="49" fontId="6" fillId="0" borderId="47" xfId="0" applyNumberFormat="1" applyFont="1" applyBorder="1" applyAlignment="1">
      <alignment horizontal="left" vertical="top"/>
    </xf>
    <xf numFmtId="49" fontId="3" fillId="2" borderId="16" xfId="0" applyNumberFormat="1" applyFont="1" applyFill="1" applyBorder="1" applyAlignment="1">
      <alignment horizontal="center" vertical="center" wrapText="1"/>
    </xf>
    <xf numFmtId="49" fontId="2" fillId="0" borderId="2" xfId="0" applyNumberFormat="1" applyFont="1" applyBorder="1" applyAlignment="1">
      <alignment horizontal="left" vertical="center"/>
    </xf>
    <xf numFmtId="49" fontId="2" fillId="0" borderId="37" xfId="0" applyNumberFormat="1" applyFont="1" applyBorder="1" applyAlignment="1">
      <alignment horizontal="left" vertical="center"/>
    </xf>
    <xf numFmtId="0" fontId="3" fillId="2" borderId="50" xfId="0" applyFont="1" applyFill="1" applyBorder="1" applyAlignment="1">
      <alignment horizontal="center" vertical="center" wrapText="1"/>
    </xf>
    <xf numFmtId="0" fontId="2" fillId="0" borderId="3" xfId="0" applyFont="1" applyBorder="1" applyAlignment="1">
      <alignment horizontal="left" vertical="center"/>
    </xf>
    <xf numFmtId="0" fontId="2" fillId="4" borderId="54" xfId="0" applyFont="1" applyFill="1" applyBorder="1" applyAlignment="1">
      <alignment horizontal="left" vertical="center"/>
    </xf>
    <xf numFmtId="0" fontId="2" fillId="0" borderId="6" xfId="0" applyFont="1" applyBorder="1" applyAlignment="1">
      <alignment horizontal="left" vertical="center"/>
    </xf>
    <xf numFmtId="49" fontId="6" fillId="0" borderId="45"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43" xfId="0" applyNumberFormat="1" applyFont="1" applyBorder="1" applyAlignment="1">
      <alignment horizontal="left" vertical="center"/>
    </xf>
    <xf numFmtId="49" fontId="6" fillId="0" borderId="23" xfId="0" applyNumberFormat="1" applyFont="1" applyBorder="1" applyAlignment="1">
      <alignment horizontal="left" vertical="center"/>
    </xf>
    <xf numFmtId="49" fontId="6" fillId="0" borderId="44"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42" xfId="0" applyNumberFormat="1" applyFont="1" applyBorder="1" applyAlignment="1">
      <alignment horizontal="left" vertical="center"/>
    </xf>
    <xf numFmtId="0" fontId="2" fillId="4" borderId="57" xfId="0" applyFont="1" applyFill="1" applyBorder="1" applyAlignment="1">
      <alignment horizontal="left" vertical="center"/>
    </xf>
    <xf numFmtId="49" fontId="6" fillId="0" borderId="0" xfId="0" applyNumberFormat="1" applyFont="1" applyAlignment="1">
      <alignment horizontal="left" vertical="center" wrapText="1"/>
    </xf>
    <xf numFmtId="49" fontId="6" fillId="3" borderId="18"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0" borderId="45" xfId="0" applyNumberFormat="1" applyFont="1" applyBorder="1" applyAlignment="1" applyProtection="1">
      <alignment horizontal="left" vertical="top"/>
      <protection locked="0"/>
    </xf>
    <xf numFmtId="49" fontId="6" fillId="0" borderId="22" xfId="0" applyNumberFormat="1" applyFont="1" applyBorder="1" applyAlignment="1" applyProtection="1">
      <alignment horizontal="left" vertical="top"/>
      <protection locked="0"/>
    </xf>
    <xf numFmtId="49" fontId="6" fillId="0" borderId="43" xfId="0" applyNumberFormat="1" applyFont="1" applyBorder="1" applyAlignment="1" applyProtection="1">
      <alignment horizontal="left" vertical="top"/>
      <protection locked="0"/>
    </xf>
    <xf numFmtId="49" fontId="6" fillId="0" borderId="23" xfId="0" applyNumberFormat="1" applyFont="1" applyBorder="1" applyAlignment="1" applyProtection="1">
      <alignment horizontal="left" vertical="top"/>
      <protection locked="0"/>
    </xf>
    <xf numFmtId="49" fontId="6" fillId="0" borderId="44" xfId="0" applyNumberFormat="1" applyFont="1" applyBorder="1" applyAlignment="1" applyProtection="1">
      <alignment horizontal="left" vertical="top"/>
      <protection locked="0"/>
    </xf>
    <xf numFmtId="49" fontId="6" fillId="0" borderId="24" xfId="0" applyNumberFormat="1" applyFont="1" applyBorder="1" applyAlignment="1" applyProtection="1">
      <alignment horizontal="left" vertical="top"/>
      <protection locked="0"/>
    </xf>
    <xf numFmtId="49" fontId="6" fillId="3" borderId="14" xfId="0" applyNumberFormat="1" applyFont="1" applyFill="1" applyBorder="1" applyAlignment="1" applyProtection="1">
      <alignment horizontal="center" vertical="center"/>
      <protection locked="0"/>
    </xf>
    <xf numFmtId="49" fontId="6" fillId="3" borderId="5" xfId="0" applyNumberFormat="1" applyFont="1" applyFill="1" applyBorder="1" applyAlignment="1" applyProtection="1">
      <alignment horizontal="center" vertical="center"/>
      <protection locked="0"/>
    </xf>
    <xf numFmtId="49" fontId="3" fillId="3" borderId="40" xfId="0" applyNumberFormat="1" applyFont="1" applyFill="1" applyBorder="1" applyProtection="1">
      <alignment vertical="center"/>
      <protection locked="0"/>
    </xf>
    <xf numFmtId="49" fontId="3" fillId="3" borderId="19" xfId="0" applyNumberFormat="1" applyFont="1" applyFill="1" applyBorder="1" applyProtection="1">
      <alignment vertical="center"/>
      <protection locked="0"/>
    </xf>
    <xf numFmtId="49" fontId="6" fillId="0" borderId="55" xfId="0" applyNumberFormat="1" applyFont="1" applyBorder="1" applyAlignment="1" applyProtection="1">
      <alignment horizontal="left" vertical="top"/>
      <protection locked="0"/>
    </xf>
    <xf numFmtId="49" fontId="6" fillId="0" borderId="25" xfId="0" applyNumberFormat="1" applyFont="1" applyBorder="1" applyAlignment="1" applyProtection="1">
      <alignment horizontal="left" vertical="top"/>
      <protection locked="0"/>
    </xf>
    <xf numFmtId="49" fontId="13" fillId="0" borderId="0" xfId="2" applyNumberFormat="1" applyFont="1" applyAlignment="1">
      <alignment horizontal="left" vertical="center"/>
    </xf>
    <xf numFmtId="49" fontId="6" fillId="0" borderId="40" xfId="0" applyNumberFormat="1" applyFont="1" applyBorder="1" applyAlignment="1" applyProtection="1">
      <alignment horizontal="left" vertical="top" wrapText="1"/>
      <protection locked="0"/>
    </xf>
    <xf numFmtId="49" fontId="6" fillId="0" borderId="19" xfId="0" applyNumberFormat="1" applyFont="1" applyBorder="1" applyAlignment="1" applyProtection="1">
      <alignment horizontal="left" vertical="top" wrapText="1"/>
      <protection locked="0"/>
    </xf>
    <xf numFmtId="49" fontId="2" fillId="0" borderId="56"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2" xfId="0" applyNumberFormat="1" applyFont="1" applyBorder="1" applyAlignment="1">
      <alignment horizontal="center" vertical="center"/>
    </xf>
    <xf numFmtId="49" fontId="2" fillId="0" borderId="58"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59" xfId="0" applyNumberFormat="1" applyFont="1" applyBorder="1" applyAlignment="1">
      <alignment horizontal="left" vertical="center"/>
    </xf>
    <xf numFmtId="49" fontId="2" fillId="0" borderId="60" xfId="0" applyNumberFormat="1" applyFont="1" applyBorder="1" applyAlignment="1">
      <alignment horizontal="left" vertical="center"/>
    </xf>
    <xf numFmtId="49" fontId="2" fillId="0" borderId="4" xfId="0" applyNumberFormat="1" applyFont="1" applyBorder="1" applyAlignment="1">
      <alignment horizontal="left" vertical="center"/>
    </xf>
    <xf numFmtId="49" fontId="6" fillId="3" borderId="14" xfId="0" applyNumberFormat="1" applyFont="1" applyFill="1" applyBorder="1" applyAlignment="1" applyProtection="1">
      <alignment horizontal="center" vertical="center" wrapText="1"/>
      <protection locked="0"/>
    </xf>
    <xf numFmtId="49" fontId="6" fillId="3" borderId="5" xfId="0" applyNumberFormat="1" applyFont="1" applyFill="1" applyBorder="1" applyAlignment="1" applyProtection="1">
      <alignment horizontal="center" vertical="center" wrapText="1"/>
      <protection locked="0"/>
    </xf>
    <xf numFmtId="49" fontId="2" fillId="0" borderId="2"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2" fillId="0" borderId="28" xfId="0" applyNumberFormat="1" applyFont="1" applyBorder="1" applyAlignment="1">
      <alignment horizontal="left" vertical="center" wrapText="1"/>
    </xf>
    <xf numFmtId="49" fontId="2" fillId="0" borderId="14" xfId="0" applyNumberFormat="1" applyFont="1" applyBorder="1" applyAlignment="1">
      <alignment horizontal="center" vertical="center"/>
    </xf>
    <xf numFmtId="49" fontId="2" fillId="0" borderId="2" xfId="0" applyNumberFormat="1" applyFont="1" applyBorder="1" applyAlignment="1">
      <alignment horizontal="left" vertical="center"/>
    </xf>
    <xf numFmtId="49" fontId="2" fillId="0" borderId="1" xfId="0" applyNumberFormat="1" applyFont="1" applyBorder="1" applyAlignment="1">
      <alignment horizontal="left" vertical="center" wrapText="1"/>
    </xf>
    <xf numFmtId="176" fontId="5" fillId="0" borderId="14" xfId="1" applyNumberFormat="1" applyFont="1" applyBorder="1" applyAlignment="1" applyProtection="1">
      <alignment horizontal="left" vertical="top"/>
      <protection locked="0"/>
    </xf>
    <xf numFmtId="176" fontId="5" fillId="0" borderId="5" xfId="1" applyNumberFormat="1" applyFont="1" applyBorder="1" applyAlignment="1" applyProtection="1">
      <alignment horizontal="left" vertical="top"/>
      <protection locked="0"/>
    </xf>
    <xf numFmtId="49" fontId="12" fillId="0" borderId="13" xfId="0" applyNumberFormat="1" applyFont="1" applyBorder="1" applyAlignment="1">
      <alignment horizontal="left" vertical="center" wrapText="1"/>
    </xf>
    <xf numFmtId="49" fontId="12" fillId="0" borderId="49" xfId="0" applyNumberFormat="1" applyFont="1" applyBorder="1" applyAlignment="1">
      <alignment horizontal="left" vertical="center" wrapText="1"/>
    </xf>
    <xf numFmtId="49" fontId="12" fillId="0" borderId="28"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10" fillId="0" borderId="0" xfId="0" applyNumberFormat="1" applyFont="1" applyAlignment="1">
      <alignment horizontal="left" vertical="center"/>
    </xf>
    <xf numFmtId="49" fontId="6" fillId="0" borderId="21" xfId="0" applyNumberFormat="1" applyFont="1" applyBorder="1" applyAlignment="1">
      <alignment horizontal="left" vertical="top" wrapText="1"/>
    </xf>
    <xf numFmtId="49" fontId="6" fillId="0" borderId="19" xfId="0" applyNumberFormat="1" applyFont="1" applyBorder="1" applyAlignment="1">
      <alignment horizontal="left" vertical="top" wrapText="1"/>
    </xf>
    <xf numFmtId="49" fontId="6" fillId="0" borderId="40" xfId="0" applyNumberFormat="1" applyFont="1" applyBorder="1" applyAlignment="1">
      <alignment horizontal="left" vertical="top" wrapText="1"/>
    </xf>
    <xf numFmtId="38" fontId="6" fillId="0" borderId="40" xfId="1" applyFont="1" applyFill="1" applyBorder="1" applyAlignment="1">
      <alignment horizontal="left" vertical="top"/>
    </xf>
    <xf numFmtId="38" fontId="6" fillId="0" borderId="19" xfId="1" applyFont="1" applyFill="1" applyBorder="1" applyAlignment="1">
      <alignment horizontal="left" vertical="top"/>
    </xf>
    <xf numFmtId="49" fontId="3" fillId="5" borderId="38" xfId="0" applyNumberFormat="1" applyFont="1" applyFill="1" applyBorder="1" applyAlignment="1">
      <alignment horizontal="center" vertical="center"/>
    </xf>
    <xf numFmtId="49" fontId="3" fillId="5" borderId="17" xfId="0" applyNumberFormat="1" applyFont="1" applyFill="1" applyBorder="1" applyAlignment="1">
      <alignment horizontal="center" vertical="center"/>
    </xf>
    <xf numFmtId="38" fontId="6" fillId="0" borderId="21" xfId="1" applyFont="1" applyFill="1" applyBorder="1" applyAlignment="1">
      <alignment horizontal="left" vertical="top"/>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5"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49" fontId="6" fillId="0" borderId="3" xfId="0" applyNumberFormat="1" applyFont="1" applyBorder="1" applyAlignment="1">
      <alignment horizontal="left" vertical="top" wrapText="1"/>
    </xf>
    <xf numFmtId="49" fontId="6" fillId="0" borderId="5" xfId="0" applyNumberFormat="1" applyFont="1" applyBorder="1" applyAlignment="1">
      <alignment horizontal="left" vertical="top" wrapText="1"/>
    </xf>
    <xf numFmtId="49" fontId="6" fillId="3" borderId="40" xfId="0" applyNumberFormat="1" applyFont="1" applyFill="1" applyBorder="1" applyAlignment="1">
      <alignment horizontal="center" vertical="center" wrapText="1"/>
    </xf>
    <xf numFmtId="49" fontId="6" fillId="3" borderId="19" xfId="0" applyNumberFormat="1" applyFont="1" applyFill="1" applyBorder="1" applyAlignment="1">
      <alignment horizontal="center" vertical="center" wrapText="1"/>
    </xf>
    <xf numFmtId="49" fontId="6" fillId="0" borderId="1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3" fillId="5" borderId="20"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38" fontId="5" fillId="0" borderId="14" xfId="1" applyFont="1" applyBorder="1" applyAlignment="1" applyProtection="1">
      <alignment horizontal="left" vertical="top"/>
      <protection locked="0"/>
    </xf>
    <xf numFmtId="38" fontId="5" fillId="0" borderId="5" xfId="1" applyFont="1" applyBorder="1" applyAlignment="1" applyProtection="1">
      <alignment horizontal="left" vertical="top"/>
      <protection locked="0"/>
    </xf>
    <xf numFmtId="49" fontId="6" fillId="0" borderId="48" xfId="0" applyNumberFormat="1" applyFont="1" applyBorder="1" applyAlignment="1">
      <alignment horizontal="left" vertical="top" wrapText="1"/>
    </xf>
    <xf numFmtId="49" fontId="6" fillId="0" borderId="8"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2" fillId="0" borderId="15" xfId="0" applyNumberFormat="1" applyFont="1" applyBorder="1" applyAlignment="1">
      <alignment horizontal="center" vertical="center"/>
    </xf>
    <xf numFmtId="49" fontId="6" fillId="0" borderId="48" xfId="0" applyNumberFormat="1" applyFont="1" applyBorder="1" applyAlignment="1" applyProtection="1">
      <alignment horizontal="left" vertical="top" wrapText="1"/>
      <protection locked="0"/>
    </xf>
    <xf numFmtId="49" fontId="6" fillId="0" borderId="8" xfId="0" applyNumberFormat="1" applyFont="1" applyBorder="1" applyAlignment="1" applyProtection="1">
      <alignment horizontal="left" vertical="top" wrapText="1"/>
      <protection locked="0"/>
    </xf>
  </cellXfs>
  <cellStyles count="3">
    <cellStyle name="ハイパーリンク" xfId="2" builtinId="8"/>
    <cellStyle name="桁区切り" xfId="1" builtinId="6"/>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nsokan.jp/events/eve_detail.san?H_A_NO=463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39D2-888D-4B7F-B955-77AE9084B375}">
  <sheetPr>
    <pageSetUpPr fitToPage="1"/>
  </sheetPr>
  <dimension ref="A1:K64"/>
  <sheetViews>
    <sheetView tabSelected="1" view="pageBreakPreview" zoomScale="70" zoomScaleNormal="145" zoomScaleSheetLayoutView="70" workbookViewId="0">
      <selection activeCell="D9" sqref="D9"/>
    </sheetView>
  </sheetViews>
  <sheetFormatPr defaultColWidth="8.58203125" defaultRowHeight="18" x14ac:dyDescent="0.55000000000000004"/>
  <cols>
    <col min="1" max="1" width="8.58203125" style="7"/>
    <col min="2" max="2" width="48.75" style="7" customWidth="1"/>
    <col min="3" max="3" width="18.5" style="7" bestFit="1" customWidth="1"/>
    <col min="4" max="4" width="17.83203125" style="7" customWidth="1"/>
    <col min="5" max="5" width="44.58203125" style="7" customWidth="1"/>
    <col min="6" max="6" width="7.08203125" style="8" bestFit="1" customWidth="1"/>
    <col min="7" max="7" width="9" style="8" bestFit="1" customWidth="1"/>
    <col min="8" max="8" width="21.83203125" style="7" customWidth="1"/>
    <col min="9" max="9" width="53.25" style="7" customWidth="1"/>
    <col min="10" max="10" width="22.08203125" style="7" bestFit="1" customWidth="1"/>
    <col min="11" max="11" width="45.08203125" style="7" customWidth="1"/>
    <col min="12" max="16384" width="8.58203125" style="7"/>
  </cols>
  <sheetData>
    <row r="1" spans="1:11" ht="35" x14ac:dyDescent="0.55000000000000004">
      <c r="A1" s="102" t="s">
        <v>175</v>
      </c>
      <c r="B1" s="102"/>
      <c r="C1" s="102"/>
      <c r="D1" s="102"/>
      <c r="E1" s="102"/>
      <c r="F1" s="102"/>
      <c r="G1" s="102"/>
      <c r="H1" s="102"/>
      <c r="I1" s="102"/>
    </row>
    <row r="2" spans="1:11" ht="26.5" customHeight="1" x14ac:dyDescent="0.55000000000000004">
      <c r="A2" s="101" t="s">
        <v>176</v>
      </c>
      <c r="B2" s="101"/>
      <c r="C2" s="101"/>
      <c r="D2" s="101"/>
      <c r="E2" s="101"/>
      <c r="F2" s="101"/>
      <c r="G2" s="101"/>
      <c r="H2" s="101"/>
      <c r="I2" s="101"/>
      <c r="J2" s="101"/>
    </row>
    <row r="3" spans="1:11" ht="22" customHeight="1" x14ac:dyDescent="0.55000000000000004">
      <c r="A3" s="77" t="s">
        <v>53</v>
      </c>
      <c r="B3" s="77"/>
      <c r="C3" s="77"/>
      <c r="D3" s="77"/>
      <c r="E3" s="77"/>
    </row>
    <row r="4" spans="1:11" ht="22.5" customHeight="1" x14ac:dyDescent="0.55000000000000004">
      <c r="A4" s="101" t="s">
        <v>54</v>
      </c>
      <c r="B4" s="101"/>
      <c r="C4" s="101"/>
      <c r="D4" s="101"/>
      <c r="E4" s="101"/>
      <c r="F4" s="101"/>
      <c r="G4" s="101"/>
      <c r="H4" s="101"/>
      <c r="I4" s="101"/>
      <c r="J4" s="2"/>
    </row>
    <row r="5" spans="1:11" ht="15" customHeight="1" thickBot="1" x14ac:dyDescent="0.6">
      <c r="B5" s="1"/>
      <c r="C5" s="1"/>
      <c r="D5" s="1"/>
      <c r="E5" s="1"/>
    </row>
    <row r="6" spans="1:11" s="15" customFormat="1" ht="50.15" customHeight="1" thickBot="1" x14ac:dyDescent="0.6">
      <c r="A6" s="13" t="s">
        <v>12</v>
      </c>
      <c r="B6" s="3" t="s">
        <v>20</v>
      </c>
      <c r="C6" s="47" t="s">
        <v>15</v>
      </c>
      <c r="D6" s="124" t="s">
        <v>41</v>
      </c>
      <c r="E6" s="125"/>
      <c r="F6" s="50" t="s">
        <v>42</v>
      </c>
      <c r="G6" s="14" t="s">
        <v>43</v>
      </c>
      <c r="H6" s="123" t="s">
        <v>49</v>
      </c>
      <c r="I6" s="109"/>
      <c r="J6" s="108" t="s">
        <v>52</v>
      </c>
      <c r="K6" s="109"/>
    </row>
    <row r="7" spans="1:11" s="15" customFormat="1" ht="28.5" customHeight="1" x14ac:dyDescent="0.55000000000000004">
      <c r="A7" s="22" t="s">
        <v>99</v>
      </c>
      <c r="B7" s="25" t="s">
        <v>56</v>
      </c>
      <c r="C7" s="26"/>
      <c r="D7" s="36"/>
      <c r="E7" s="27"/>
      <c r="F7" s="26"/>
      <c r="G7" s="26"/>
      <c r="H7" s="36"/>
      <c r="I7" s="27"/>
      <c r="J7" s="26"/>
      <c r="K7" s="27"/>
    </row>
    <row r="8" spans="1:11" ht="18" customHeight="1" x14ac:dyDescent="0.55000000000000004">
      <c r="A8" s="84" t="s">
        <v>100</v>
      </c>
      <c r="B8" s="87" t="s">
        <v>3</v>
      </c>
      <c r="C8" s="92" t="s">
        <v>16</v>
      </c>
      <c r="D8" s="63" t="s">
        <v>21</v>
      </c>
      <c r="E8" s="64" t="s">
        <v>22</v>
      </c>
      <c r="F8" s="114"/>
      <c r="G8" s="111"/>
      <c r="H8" s="37" t="s">
        <v>21</v>
      </c>
      <c r="I8" s="9" t="s">
        <v>22</v>
      </c>
      <c r="J8" s="34" t="s">
        <v>21</v>
      </c>
      <c r="K8" s="9" t="s">
        <v>22</v>
      </c>
    </row>
    <row r="9" spans="1:11" x14ac:dyDescent="0.55000000000000004">
      <c r="A9" s="93"/>
      <c r="B9" s="91"/>
      <c r="C9" s="90"/>
      <c r="D9" s="65"/>
      <c r="E9" s="66"/>
      <c r="F9" s="114"/>
      <c r="G9" s="111"/>
      <c r="H9" s="54" t="s">
        <v>64</v>
      </c>
      <c r="I9" s="55" t="s">
        <v>63</v>
      </c>
      <c r="J9" s="54" t="s">
        <v>127</v>
      </c>
      <c r="K9" s="55" t="s">
        <v>128</v>
      </c>
    </row>
    <row r="10" spans="1:11" x14ac:dyDescent="0.55000000000000004">
      <c r="A10" s="93"/>
      <c r="B10" s="91"/>
      <c r="C10" s="90"/>
      <c r="D10" s="67"/>
      <c r="E10" s="68"/>
      <c r="F10" s="114"/>
      <c r="G10" s="111"/>
      <c r="H10" s="56" t="s">
        <v>44</v>
      </c>
      <c r="I10" s="57" t="s">
        <v>65</v>
      </c>
      <c r="J10" s="56" t="s">
        <v>129</v>
      </c>
      <c r="K10" s="57" t="s">
        <v>130</v>
      </c>
    </row>
    <row r="11" spans="1:11" x14ac:dyDescent="0.55000000000000004">
      <c r="A11" s="93"/>
      <c r="B11" s="91"/>
      <c r="C11" s="90"/>
      <c r="D11" s="67"/>
      <c r="E11" s="68"/>
      <c r="F11" s="114"/>
      <c r="G11" s="111"/>
      <c r="H11" s="56" t="s">
        <v>45</v>
      </c>
      <c r="I11" s="57" t="s">
        <v>66</v>
      </c>
      <c r="J11" s="56" t="s">
        <v>131</v>
      </c>
      <c r="K11" s="57" t="s">
        <v>132</v>
      </c>
    </row>
    <row r="12" spans="1:11" x14ac:dyDescent="0.55000000000000004">
      <c r="A12" s="93"/>
      <c r="B12" s="91"/>
      <c r="C12" s="90"/>
      <c r="D12" s="67"/>
      <c r="E12" s="68"/>
      <c r="F12" s="114"/>
      <c r="G12" s="111"/>
      <c r="H12" s="56" t="s">
        <v>46</v>
      </c>
      <c r="I12" s="57" t="s">
        <v>46</v>
      </c>
      <c r="J12" s="56" t="s">
        <v>46</v>
      </c>
      <c r="K12" s="57" t="s">
        <v>46</v>
      </c>
    </row>
    <row r="13" spans="1:11" x14ac:dyDescent="0.55000000000000004">
      <c r="A13" s="93"/>
      <c r="B13" s="91"/>
      <c r="C13" s="90"/>
      <c r="D13" s="69"/>
      <c r="E13" s="70"/>
      <c r="F13" s="115"/>
      <c r="G13" s="112"/>
      <c r="H13" s="58" t="s">
        <v>46</v>
      </c>
      <c r="I13" s="59" t="s">
        <v>46</v>
      </c>
      <c r="J13" s="58" t="s">
        <v>46</v>
      </c>
      <c r="K13" s="59" t="s">
        <v>46</v>
      </c>
    </row>
    <row r="14" spans="1:11" x14ac:dyDescent="0.55000000000000004">
      <c r="A14" s="93" t="s">
        <v>101</v>
      </c>
      <c r="B14" s="91" t="s">
        <v>4</v>
      </c>
      <c r="C14" s="90" t="s">
        <v>16</v>
      </c>
      <c r="D14" s="71" t="s">
        <v>23</v>
      </c>
      <c r="E14" s="72" t="s">
        <v>24</v>
      </c>
      <c r="F14" s="116"/>
      <c r="G14" s="113"/>
      <c r="H14" s="38" t="s">
        <v>23</v>
      </c>
      <c r="I14" s="11" t="s">
        <v>24</v>
      </c>
      <c r="J14" s="35" t="s">
        <v>23</v>
      </c>
      <c r="K14" s="11" t="s">
        <v>24</v>
      </c>
    </row>
    <row r="15" spans="1:11" x14ac:dyDescent="0.55000000000000004">
      <c r="A15" s="93"/>
      <c r="B15" s="91"/>
      <c r="C15" s="90"/>
      <c r="D15" s="65"/>
      <c r="E15" s="66"/>
      <c r="F15" s="114"/>
      <c r="G15" s="111"/>
      <c r="H15" s="54" t="s">
        <v>67</v>
      </c>
      <c r="I15" s="55" t="s">
        <v>55</v>
      </c>
      <c r="J15" s="54" t="s">
        <v>50</v>
      </c>
      <c r="K15" s="55" t="s">
        <v>133</v>
      </c>
    </row>
    <row r="16" spans="1:11" x14ac:dyDescent="0.55000000000000004">
      <c r="A16" s="93"/>
      <c r="B16" s="91"/>
      <c r="C16" s="90"/>
      <c r="D16" s="67"/>
      <c r="E16" s="68"/>
      <c r="F16" s="114"/>
      <c r="G16" s="111"/>
      <c r="H16" s="60" t="s">
        <v>68</v>
      </c>
      <c r="I16" s="57" t="s">
        <v>71</v>
      </c>
      <c r="J16" s="60" t="s">
        <v>51</v>
      </c>
      <c r="K16" s="57" t="s">
        <v>134</v>
      </c>
    </row>
    <row r="17" spans="1:11" x14ac:dyDescent="0.55000000000000004">
      <c r="A17" s="93"/>
      <c r="B17" s="91"/>
      <c r="C17" s="90"/>
      <c r="D17" s="67"/>
      <c r="E17" s="68"/>
      <c r="F17" s="114"/>
      <c r="G17" s="111"/>
      <c r="H17" s="56" t="s">
        <v>70</v>
      </c>
      <c r="I17" s="57" t="s">
        <v>69</v>
      </c>
      <c r="J17" s="56" t="s">
        <v>46</v>
      </c>
      <c r="K17" s="57" t="s">
        <v>46</v>
      </c>
    </row>
    <row r="18" spans="1:11" x14ac:dyDescent="0.55000000000000004">
      <c r="A18" s="93"/>
      <c r="B18" s="91"/>
      <c r="C18" s="90"/>
      <c r="D18" s="67"/>
      <c r="E18" s="68"/>
      <c r="F18" s="114"/>
      <c r="G18" s="111"/>
      <c r="H18" s="56" t="s">
        <v>46</v>
      </c>
      <c r="I18" s="57" t="s">
        <v>46</v>
      </c>
      <c r="J18" s="56" t="s">
        <v>46</v>
      </c>
      <c r="K18" s="57" t="s">
        <v>46</v>
      </c>
    </row>
    <row r="19" spans="1:11" x14ac:dyDescent="0.55000000000000004">
      <c r="A19" s="93"/>
      <c r="B19" s="91"/>
      <c r="C19" s="90"/>
      <c r="D19" s="69"/>
      <c r="E19" s="70"/>
      <c r="F19" s="115"/>
      <c r="G19" s="112"/>
      <c r="H19" s="58" t="s">
        <v>46</v>
      </c>
      <c r="I19" s="59" t="s">
        <v>46</v>
      </c>
      <c r="J19" s="58" t="s">
        <v>46</v>
      </c>
      <c r="K19" s="59" t="s">
        <v>46</v>
      </c>
    </row>
    <row r="20" spans="1:11" ht="167.15" customHeight="1" x14ac:dyDescent="0.55000000000000004">
      <c r="A20" s="10" t="s">
        <v>102</v>
      </c>
      <c r="B20" s="6" t="s">
        <v>0</v>
      </c>
      <c r="C20" s="48" t="s">
        <v>13</v>
      </c>
      <c r="D20" s="121"/>
      <c r="E20" s="122"/>
      <c r="F20" s="51">
        <f>LEN(D20)</f>
        <v>0</v>
      </c>
      <c r="G20" s="31" t="str">
        <f>IF(F20&gt;300, "オーバー", "")</f>
        <v/>
      </c>
      <c r="H20" s="105" t="s">
        <v>125</v>
      </c>
      <c r="I20" s="104"/>
      <c r="J20" s="103" t="s">
        <v>135</v>
      </c>
      <c r="K20" s="104"/>
    </row>
    <row r="21" spans="1:11" ht="55.5" customHeight="1" x14ac:dyDescent="0.55000000000000004">
      <c r="A21" s="10" t="s">
        <v>103</v>
      </c>
      <c r="B21" s="6" t="s">
        <v>1</v>
      </c>
      <c r="C21" s="48" t="s">
        <v>14</v>
      </c>
      <c r="D21" s="121"/>
      <c r="E21" s="122"/>
      <c r="F21" s="51">
        <f>LEN(D21)</f>
        <v>0</v>
      </c>
      <c r="G21" s="31" t="str">
        <f>IF(F21&gt;100, "オーバー", "")</f>
        <v/>
      </c>
      <c r="H21" s="105" t="s">
        <v>72</v>
      </c>
      <c r="I21" s="104"/>
      <c r="J21" s="103" t="s">
        <v>136</v>
      </c>
      <c r="K21" s="104"/>
    </row>
    <row r="22" spans="1:11" ht="56.15" customHeight="1" x14ac:dyDescent="0.55000000000000004">
      <c r="A22" s="10" t="s">
        <v>104</v>
      </c>
      <c r="B22" s="6" t="s">
        <v>2</v>
      </c>
      <c r="C22" s="48" t="s">
        <v>14</v>
      </c>
      <c r="D22" s="121"/>
      <c r="E22" s="122"/>
      <c r="F22" s="51">
        <f>LEN(D22)</f>
        <v>0</v>
      </c>
      <c r="G22" s="31" t="str">
        <f>IF(F22&gt;100, "オーバー", "")</f>
        <v/>
      </c>
      <c r="H22" s="105" t="s">
        <v>73</v>
      </c>
      <c r="I22" s="104"/>
      <c r="J22" s="103" t="s">
        <v>137</v>
      </c>
      <c r="K22" s="104"/>
    </row>
    <row r="23" spans="1:11" x14ac:dyDescent="0.55000000000000004">
      <c r="A23" s="93" t="s">
        <v>105</v>
      </c>
      <c r="B23" s="4" t="s">
        <v>35</v>
      </c>
      <c r="C23" s="98" t="s">
        <v>62</v>
      </c>
      <c r="D23" s="126"/>
      <c r="E23" s="127"/>
      <c r="F23" s="116"/>
      <c r="G23" s="113"/>
      <c r="H23" s="106">
        <v>120000000</v>
      </c>
      <c r="I23" s="107"/>
      <c r="J23" s="110">
        <v>38000000</v>
      </c>
      <c r="K23" s="107"/>
    </row>
    <row r="24" spans="1:11" x14ac:dyDescent="0.55000000000000004">
      <c r="A24" s="93"/>
      <c r="B24" s="4" t="s">
        <v>36</v>
      </c>
      <c r="C24" s="99"/>
      <c r="D24" s="96"/>
      <c r="E24" s="97"/>
      <c r="F24" s="114"/>
      <c r="G24" s="111"/>
      <c r="H24" s="106">
        <v>150000000</v>
      </c>
      <c r="I24" s="107"/>
      <c r="J24" s="110">
        <v>35000000</v>
      </c>
      <c r="K24" s="107"/>
    </row>
    <row r="25" spans="1:11" x14ac:dyDescent="0.55000000000000004">
      <c r="A25" s="93"/>
      <c r="B25" s="4" t="s">
        <v>37</v>
      </c>
      <c r="C25" s="100"/>
      <c r="D25" s="96"/>
      <c r="E25" s="97"/>
      <c r="F25" s="115"/>
      <c r="G25" s="112"/>
      <c r="H25" s="106">
        <v>160000000</v>
      </c>
      <c r="I25" s="107"/>
      <c r="J25" s="110">
        <v>32000000</v>
      </c>
      <c r="K25" s="107"/>
    </row>
    <row r="26" spans="1:11" ht="15" customHeight="1" x14ac:dyDescent="0.55000000000000004">
      <c r="A26" s="93" t="s">
        <v>106</v>
      </c>
      <c r="B26" s="4" t="s">
        <v>38</v>
      </c>
      <c r="C26" s="98" t="s">
        <v>62</v>
      </c>
      <c r="D26" s="96"/>
      <c r="E26" s="97"/>
      <c r="F26" s="116"/>
      <c r="G26" s="113"/>
      <c r="H26" s="106">
        <v>4000000</v>
      </c>
      <c r="I26" s="107"/>
      <c r="J26" s="110">
        <v>4000000</v>
      </c>
      <c r="K26" s="107"/>
    </row>
    <row r="27" spans="1:11" ht="15" customHeight="1" x14ac:dyDescent="0.55000000000000004">
      <c r="A27" s="93"/>
      <c r="B27" s="4" t="s">
        <v>39</v>
      </c>
      <c r="C27" s="99"/>
      <c r="D27" s="96"/>
      <c r="E27" s="97"/>
      <c r="F27" s="114"/>
      <c r="G27" s="111"/>
      <c r="H27" s="106">
        <v>5000000</v>
      </c>
      <c r="I27" s="107"/>
      <c r="J27" s="110">
        <v>3600000</v>
      </c>
      <c r="K27" s="107"/>
    </row>
    <row r="28" spans="1:11" ht="15" customHeight="1" x14ac:dyDescent="0.55000000000000004">
      <c r="A28" s="93"/>
      <c r="B28" s="4" t="s">
        <v>40</v>
      </c>
      <c r="C28" s="100"/>
      <c r="D28" s="96"/>
      <c r="E28" s="97"/>
      <c r="F28" s="115"/>
      <c r="G28" s="112"/>
      <c r="H28" s="106">
        <v>5200000</v>
      </c>
      <c r="I28" s="107"/>
      <c r="J28" s="110">
        <v>3200000</v>
      </c>
      <c r="K28" s="107"/>
    </row>
    <row r="29" spans="1:11" s="15" customFormat="1" ht="28.5" customHeight="1" x14ac:dyDescent="0.55000000000000004">
      <c r="A29" s="23" t="s">
        <v>107</v>
      </c>
      <c r="B29" s="28" t="s">
        <v>57</v>
      </c>
      <c r="C29" s="29"/>
      <c r="D29" s="73"/>
      <c r="E29" s="74"/>
      <c r="F29" s="29"/>
      <c r="G29" s="29"/>
      <c r="H29" s="39"/>
      <c r="I29" s="30"/>
      <c r="J29" s="29"/>
      <c r="K29" s="30"/>
    </row>
    <row r="30" spans="1:11" ht="38.15" customHeight="1" x14ac:dyDescent="0.55000000000000004">
      <c r="A30" s="10" t="s">
        <v>108</v>
      </c>
      <c r="B30" s="6" t="s">
        <v>11</v>
      </c>
      <c r="C30" s="48" t="s">
        <v>17</v>
      </c>
      <c r="D30" s="121"/>
      <c r="E30" s="122"/>
      <c r="F30" s="51">
        <f t="shared" ref="F30:F36" si="0">LEN(D30)</f>
        <v>0</v>
      </c>
      <c r="G30" s="31" t="str">
        <f>IF(F30&gt;40, "オーバー", "")</f>
        <v/>
      </c>
      <c r="H30" s="105" t="s">
        <v>74</v>
      </c>
      <c r="I30" s="104"/>
      <c r="J30" s="103" t="s">
        <v>140</v>
      </c>
      <c r="K30" s="104"/>
    </row>
    <row r="31" spans="1:11" ht="55.5" customHeight="1" x14ac:dyDescent="0.55000000000000004">
      <c r="A31" s="10" t="s">
        <v>109</v>
      </c>
      <c r="B31" s="6" t="s">
        <v>6</v>
      </c>
      <c r="C31" s="48" t="s">
        <v>14</v>
      </c>
      <c r="D31" s="121"/>
      <c r="E31" s="122"/>
      <c r="F31" s="51">
        <f>LEN(D31)</f>
        <v>0</v>
      </c>
      <c r="G31" s="31" t="str">
        <f>IF(F31&gt;100, "オーバー", "")</f>
        <v/>
      </c>
      <c r="H31" s="105" t="s">
        <v>126</v>
      </c>
      <c r="I31" s="104"/>
      <c r="J31" s="103" t="s">
        <v>138</v>
      </c>
      <c r="K31" s="104"/>
    </row>
    <row r="32" spans="1:11" ht="218.15" customHeight="1" x14ac:dyDescent="0.55000000000000004">
      <c r="A32" s="10" t="s">
        <v>110</v>
      </c>
      <c r="B32" s="6" t="s">
        <v>7</v>
      </c>
      <c r="C32" s="48" t="s">
        <v>18</v>
      </c>
      <c r="D32" s="121"/>
      <c r="E32" s="122"/>
      <c r="F32" s="51">
        <f t="shared" si="0"/>
        <v>0</v>
      </c>
      <c r="G32" s="31" t="str">
        <f>IF(F32&gt;400, "オーバー", "")</f>
        <v/>
      </c>
      <c r="H32" s="105" t="s">
        <v>78</v>
      </c>
      <c r="I32" s="104"/>
      <c r="J32" s="103" t="s">
        <v>141</v>
      </c>
      <c r="K32" s="104"/>
    </row>
    <row r="33" spans="1:11" ht="112.5" customHeight="1" x14ac:dyDescent="0.55000000000000004">
      <c r="A33" s="10" t="s">
        <v>111</v>
      </c>
      <c r="B33" s="5" t="s">
        <v>34</v>
      </c>
      <c r="C33" s="48" t="s">
        <v>19</v>
      </c>
      <c r="D33" s="121"/>
      <c r="E33" s="122"/>
      <c r="F33" s="51">
        <f t="shared" si="0"/>
        <v>0</v>
      </c>
      <c r="G33" s="31" t="str">
        <f>IF(F33&gt;200, "オーバー", "")</f>
        <v/>
      </c>
      <c r="H33" s="105" t="s">
        <v>75</v>
      </c>
      <c r="I33" s="104"/>
      <c r="J33" s="103" t="s">
        <v>139</v>
      </c>
      <c r="K33" s="104"/>
    </row>
    <row r="34" spans="1:11" ht="111" customHeight="1" x14ac:dyDescent="0.55000000000000004">
      <c r="A34" s="10" t="s">
        <v>112</v>
      </c>
      <c r="B34" s="12" t="s">
        <v>8</v>
      </c>
      <c r="C34" s="48" t="s">
        <v>19</v>
      </c>
      <c r="D34" s="78"/>
      <c r="E34" s="79"/>
      <c r="F34" s="51">
        <f t="shared" si="0"/>
        <v>0</v>
      </c>
      <c r="G34" s="31" t="str">
        <f>IF(F34&gt;200, "オーバー", "")</f>
        <v/>
      </c>
      <c r="H34" s="105" t="s">
        <v>76</v>
      </c>
      <c r="I34" s="104"/>
      <c r="J34" s="103" t="s">
        <v>142</v>
      </c>
      <c r="K34" s="104"/>
    </row>
    <row r="35" spans="1:11" ht="58.5" customHeight="1" x14ac:dyDescent="0.55000000000000004">
      <c r="A35" s="10" t="s">
        <v>113</v>
      </c>
      <c r="B35" s="5" t="s">
        <v>33</v>
      </c>
      <c r="C35" s="48" t="s">
        <v>14</v>
      </c>
      <c r="D35" s="121"/>
      <c r="E35" s="122"/>
      <c r="F35" s="51">
        <f t="shared" si="0"/>
        <v>0</v>
      </c>
      <c r="G35" s="31" t="str">
        <f>IF(F35&gt;100, "オーバー", "")</f>
        <v/>
      </c>
      <c r="H35" s="105" t="s">
        <v>171</v>
      </c>
      <c r="I35" s="104"/>
      <c r="J35" s="103" t="s">
        <v>172</v>
      </c>
      <c r="K35" s="104"/>
    </row>
    <row r="36" spans="1:11" ht="56.15" customHeight="1" x14ac:dyDescent="0.55000000000000004">
      <c r="A36" s="10" t="s">
        <v>114</v>
      </c>
      <c r="B36" s="6" t="s">
        <v>10</v>
      </c>
      <c r="C36" s="48" t="s">
        <v>14</v>
      </c>
      <c r="D36" s="121"/>
      <c r="E36" s="122"/>
      <c r="F36" s="51">
        <f t="shared" si="0"/>
        <v>0</v>
      </c>
      <c r="G36" s="31" t="str">
        <f>IF(F36&gt;100, "オーバー", "")</f>
        <v/>
      </c>
      <c r="H36" s="105" t="s">
        <v>77</v>
      </c>
      <c r="I36" s="104"/>
      <c r="J36" s="103" t="s">
        <v>143</v>
      </c>
      <c r="K36" s="104"/>
    </row>
    <row r="37" spans="1:11" x14ac:dyDescent="0.55000000000000004">
      <c r="A37" s="93" t="s">
        <v>115</v>
      </c>
      <c r="B37" s="95" t="s">
        <v>28</v>
      </c>
      <c r="C37" s="90" t="s">
        <v>16</v>
      </c>
      <c r="D37" s="71" t="s">
        <v>26</v>
      </c>
      <c r="E37" s="72" t="s">
        <v>27</v>
      </c>
      <c r="F37" s="116"/>
      <c r="G37" s="113"/>
      <c r="H37" s="38" t="s">
        <v>26</v>
      </c>
      <c r="I37" s="11" t="s">
        <v>27</v>
      </c>
      <c r="J37" s="35" t="s">
        <v>26</v>
      </c>
      <c r="K37" s="11" t="s">
        <v>27</v>
      </c>
    </row>
    <row r="38" spans="1:11" x14ac:dyDescent="0.55000000000000004">
      <c r="A38" s="93"/>
      <c r="B38" s="91"/>
      <c r="C38" s="94"/>
      <c r="D38" s="65"/>
      <c r="E38" s="66"/>
      <c r="F38" s="114"/>
      <c r="G38" s="111"/>
      <c r="H38" s="40" t="s">
        <v>47</v>
      </c>
      <c r="I38" s="16" t="s">
        <v>48</v>
      </c>
      <c r="J38" s="20" t="s">
        <v>144</v>
      </c>
      <c r="K38" s="16" t="s">
        <v>147</v>
      </c>
    </row>
    <row r="39" spans="1:11" x14ac:dyDescent="0.55000000000000004">
      <c r="A39" s="93"/>
      <c r="B39" s="91"/>
      <c r="C39" s="94"/>
      <c r="D39" s="75"/>
      <c r="E39" s="76"/>
      <c r="F39" s="114"/>
      <c r="G39" s="111"/>
      <c r="H39" s="41" t="s">
        <v>79</v>
      </c>
      <c r="I39" s="17" t="s">
        <v>80</v>
      </c>
      <c r="J39" s="21" t="s">
        <v>145</v>
      </c>
      <c r="K39" s="19" t="s">
        <v>146</v>
      </c>
    </row>
    <row r="40" spans="1:11" x14ac:dyDescent="0.55000000000000004">
      <c r="A40" s="93"/>
      <c r="B40" s="91"/>
      <c r="C40" s="94"/>
      <c r="D40" s="75"/>
      <c r="E40" s="76"/>
      <c r="F40" s="114"/>
      <c r="G40" s="111"/>
      <c r="H40" s="41" t="s">
        <v>81</v>
      </c>
      <c r="I40" s="17" t="s">
        <v>82</v>
      </c>
      <c r="J40" s="41" t="s">
        <v>154</v>
      </c>
      <c r="K40" s="17" t="s">
        <v>155</v>
      </c>
    </row>
    <row r="41" spans="1:11" x14ac:dyDescent="0.55000000000000004">
      <c r="A41" s="93"/>
      <c r="B41" s="91"/>
      <c r="C41" s="94"/>
      <c r="D41" s="67"/>
      <c r="E41" s="68"/>
      <c r="F41" s="114"/>
      <c r="G41" s="111"/>
      <c r="H41" s="42" t="s">
        <v>46</v>
      </c>
      <c r="I41" s="17" t="s">
        <v>46</v>
      </c>
      <c r="J41" s="42" t="s">
        <v>168</v>
      </c>
      <c r="K41" s="17" t="s">
        <v>169</v>
      </c>
    </row>
    <row r="42" spans="1:11" x14ac:dyDescent="0.55000000000000004">
      <c r="A42" s="93"/>
      <c r="B42" s="91"/>
      <c r="C42" s="94"/>
      <c r="D42" s="69"/>
      <c r="E42" s="70"/>
      <c r="F42" s="114"/>
      <c r="G42" s="111"/>
      <c r="H42" s="43" t="s">
        <v>46</v>
      </c>
      <c r="I42" s="18" t="s">
        <v>46</v>
      </c>
      <c r="J42" s="43" t="s">
        <v>46</v>
      </c>
      <c r="K42" s="18" t="s">
        <v>46</v>
      </c>
    </row>
    <row r="43" spans="1:11" x14ac:dyDescent="0.55000000000000004">
      <c r="A43" s="93"/>
      <c r="B43" s="95" t="s">
        <v>29</v>
      </c>
      <c r="C43" s="94"/>
      <c r="D43" s="75"/>
      <c r="E43" s="76"/>
      <c r="F43" s="114"/>
      <c r="G43" s="111"/>
      <c r="H43" s="44" t="s">
        <v>87</v>
      </c>
      <c r="I43" s="45" t="s">
        <v>86</v>
      </c>
      <c r="J43" s="20" t="s">
        <v>148</v>
      </c>
      <c r="K43" s="16" t="s">
        <v>156</v>
      </c>
    </row>
    <row r="44" spans="1:11" x14ac:dyDescent="0.55000000000000004">
      <c r="A44" s="93"/>
      <c r="B44" s="95"/>
      <c r="C44" s="94"/>
      <c r="D44" s="75"/>
      <c r="E44" s="76"/>
      <c r="F44" s="114"/>
      <c r="G44" s="111"/>
      <c r="H44" s="42" t="s">
        <v>83</v>
      </c>
      <c r="I44" s="46" t="s">
        <v>84</v>
      </c>
      <c r="J44" s="21" t="s">
        <v>149</v>
      </c>
      <c r="K44" s="17" t="s">
        <v>150</v>
      </c>
    </row>
    <row r="45" spans="1:11" x14ac:dyDescent="0.55000000000000004">
      <c r="A45" s="93"/>
      <c r="B45" s="95"/>
      <c r="C45" s="94"/>
      <c r="D45" s="75"/>
      <c r="E45" s="76"/>
      <c r="F45" s="114"/>
      <c r="G45" s="111"/>
      <c r="H45" s="41" t="s">
        <v>46</v>
      </c>
      <c r="I45" s="17" t="s">
        <v>46</v>
      </c>
      <c r="J45" s="21" t="s">
        <v>151</v>
      </c>
      <c r="K45" s="17" t="s">
        <v>152</v>
      </c>
    </row>
    <row r="46" spans="1:11" x14ac:dyDescent="0.55000000000000004">
      <c r="A46" s="93"/>
      <c r="B46" s="91"/>
      <c r="C46" s="94"/>
      <c r="D46" s="67"/>
      <c r="E46" s="68"/>
      <c r="F46" s="114"/>
      <c r="G46" s="111"/>
      <c r="H46" s="41" t="s">
        <v>46</v>
      </c>
      <c r="I46" s="17" t="s">
        <v>46</v>
      </c>
      <c r="J46" s="41" t="s">
        <v>46</v>
      </c>
      <c r="K46" s="17" t="s">
        <v>46</v>
      </c>
    </row>
    <row r="47" spans="1:11" x14ac:dyDescent="0.55000000000000004">
      <c r="A47" s="93"/>
      <c r="B47" s="91"/>
      <c r="C47" s="94"/>
      <c r="D47" s="69"/>
      <c r="E47" s="70"/>
      <c r="F47" s="114"/>
      <c r="G47" s="111"/>
      <c r="H47" s="43" t="s">
        <v>46</v>
      </c>
      <c r="I47" s="18" t="s">
        <v>46</v>
      </c>
      <c r="J47" s="43" t="s">
        <v>46</v>
      </c>
      <c r="K47" s="18" t="s">
        <v>46</v>
      </c>
    </row>
    <row r="48" spans="1:11" x14ac:dyDescent="0.55000000000000004">
      <c r="A48" s="93"/>
      <c r="B48" s="95" t="s">
        <v>30</v>
      </c>
      <c r="C48" s="94"/>
      <c r="D48" s="75"/>
      <c r="E48" s="76"/>
      <c r="F48" s="114"/>
      <c r="G48" s="111"/>
      <c r="H48" s="44" t="s">
        <v>85</v>
      </c>
      <c r="I48" s="16" t="s">
        <v>88</v>
      </c>
      <c r="J48" s="20" t="s">
        <v>157</v>
      </c>
      <c r="K48" s="16" t="s">
        <v>158</v>
      </c>
    </row>
    <row r="49" spans="1:11" x14ac:dyDescent="0.55000000000000004">
      <c r="A49" s="93"/>
      <c r="B49" s="95"/>
      <c r="C49" s="94"/>
      <c r="D49" s="75"/>
      <c r="E49" s="76"/>
      <c r="F49" s="114"/>
      <c r="G49" s="111"/>
      <c r="H49" s="42" t="s">
        <v>89</v>
      </c>
      <c r="I49" s="17" t="s">
        <v>91</v>
      </c>
      <c r="J49" s="21" t="s">
        <v>153</v>
      </c>
      <c r="K49" s="17" t="s">
        <v>159</v>
      </c>
    </row>
    <row r="50" spans="1:11" x14ac:dyDescent="0.55000000000000004">
      <c r="A50" s="93"/>
      <c r="B50" s="95"/>
      <c r="C50" s="94"/>
      <c r="D50" s="75"/>
      <c r="E50" s="76"/>
      <c r="F50" s="114"/>
      <c r="G50" s="111"/>
      <c r="H50" s="42" t="s">
        <v>90</v>
      </c>
      <c r="I50" s="17" t="s">
        <v>92</v>
      </c>
      <c r="J50" s="42" t="s">
        <v>160</v>
      </c>
      <c r="K50" s="17" t="s">
        <v>161</v>
      </c>
    </row>
    <row r="51" spans="1:11" x14ac:dyDescent="0.55000000000000004">
      <c r="A51" s="93"/>
      <c r="B51" s="91"/>
      <c r="C51" s="94"/>
      <c r="D51" s="67"/>
      <c r="E51" s="68"/>
      <c r="F51" s="114"/>
      <c r="G51" s="111"/>
      <c r="H51" s="42" t="s">
        <v>46</v>
      </c>
      <c r="I51" s="17" t="s">
        <v>46</v>
      </c>
      <c r="J51" s="42" t="s">
        <v>46</v>
      </c>
      <c r="K51" s="17" t="s">
        <v>46</v>
      </c>
    </row>
    <row r="52" spans="1:11" x14ac:dyDescent="0.55000000000000004">
      <c r="A52" s="93"/>
      <c r="B52" s="91"/>
      <c r="C52" s="94"/>
      <c r="D52" s="69"/>
      <c r="E52" s="70"/>
      <c r="F52" s="115"/>
      <c r="G52" s="112"/>
      <c r="H52" s="43" t="s">
        <v>46</v>
      </c>
      <c r="I52" s="18" t="s">
        <v>46</v>
      </c>
      <c r="J52" s="43" t="s">
        <v>46</v>
      </c>
      <c r="K52" s="18" t="s">
        <v>46</v>
      </c>
    </row>
    <row r="53" spans="1:11" ht="56.15" customHeight="1" x14ac:dyDescent="0.55000000000000004">
      <c r="A53" s="10" t="s">
        <v>116</v>
      </c>
      <c r="B53" s="5" t="s">
        <v>31</v>
      </c>
      <c r="C53" s="48" t="s">
        <v>14</v>
      </c>
      <c r="D53" s="121"/>
      <c r="E53" s="122"/>
      <c r="F53" s="51">
        <f t="shared" ref="F53" si="1">LEN(D53)</f>
        <v>0</v>
      </c>
      <c r="G53" s="31" t="str">
        <f t="shared" ref="G53:G61" si="2">IF(F53&gt;100, "オーバー", "")</f>
        <v/>
      </c>
      <c r="H53" s="105" t="s">
        <v>93</v>
      </c>
      <c r="I53" s="104"/>
      <c r="J53" s="117" t="s">
        <v>167</v>
      </c>
      <c r="K53" s="118"/>
    </row>
    <row r="54" spans="1:11" ht="19" customHeight="1" x14ac:dyDescent="0.55000000000000004">
      <c r="A54" s="82" t="s">
        <v>117</v>
      </c>
      <c r="B54" s="85" t="s">
        <v>25</v>
      </c>
      <c r="C54" s="80" t="s">
        <v>19</v>
      </c>
      <c r="D54" s="88" t="s">
        <v>58</v>
      </c>
      <c r="E54" s="89"/>
      <c r="F54" s="61"/>
      <c r="G54" s="32"/>
      <c r="H54" s="119" t="s">
        <v>58</v>
      </c>
      <c r="I54" s="120"/>
      <c r="J54" s="119" t="s">
        <v>58</v>
      </c>
      <c r="K54" s="120"/>
    </row>
    <row r="55" spans="1:11" ht="114" customHeight="1" x14ac:dyDescent="0.55000000000000004">
      <c r="A55" s="83"/>
      <c r="B55" s="86"/>
      <c r="C55" s="81"/>
      <c r="D55" s="78"/>
      <c r="E55" s="79"/>
      <c r="F55" s="51">
        <f>LEN(D55)</f>
        <v>0</v>
      </c>
      <c r="G55" s="31" t="str">
        <f>IF(F55&gt;200, "オーバー", "")</f>
        <v/>
      </c>
      <c r="H55" s="105" t="s">
        <v>122</v>
      </c>
      <c r="I55" s="104"/>
      <c r="J55" s="105" t="s">
        <v>162</v>
      </c>
      <c r="K55" s="104"/>
    </row>
    <row r="56" spans="1:11" x14ac:dyDescent="0.55000000000000004">
      <c r="A56" s="83"/>
      <c r="B56" s="86"/>
      <c r="C56" s="80" t="s">
        <v>19</v>
      </c>
      <c r="D56" s="88" t="s">
        <v>61</v>
      </c>
      <c r="E56" s="89"/>
      <c r="F56" s="61"/>
      <c r="G56" s="32"/>
      <c r="H56" s="119" t="s">
        <v>59</v>
      </c>
      <c r="I56" s="120"/>
      <c r="J56" s="119" t="s">
        <v>61</v>
      </c>
      <c r="K56" s="120"/>
    </row>
    <row r="57" spans="1:11" ht="108" customHeight="1" x14ac:dyDescent="0.55000000000000004">
      <c r="A57" s="83"/>
      <c r="B57" s="86"/>
      <c r="C57" s="81"/>
      <c r="D57" s="78"/>
      <c r="E57" s="79"/>
      <c r="F57" s="51">
        <f>LEN(D57)</f>
        <v>0</v>
      </c>
      <c r="G57" s="31" t="str">
        <f>IF(F57&gt;200, "オーバー", "")</f>
        <v/>
      </c>
      <c r="H57" s="105" t="s">
        <v>121</v>
      </c>
      <c r="I57" s="104"/>
      <c r="J57" s="105" t="s">
        <v>163</v>
      </c>
      <c r="K57" s="104"/>
    </row>
    <row r="58" spans="1:11" x14ac:dyDescent="0.55000000000000004">
      <c r="A58" s="83"/>
      <c r="B58" s="86"/>
      <c r="C58" s="80" t="s">
        <v>19</v>
      </c>
      <c r="D58" s="88" t="s">
        <v>98</v>
      </c>
      <c r="E58" s="89"/>
      <c r="F58" s="61"/>
      <c r="G58" s="32"/>
      <c r="H58" s="119" t="s">
        <v>60</v>
      </c>
      <c r="I58" s="120"/>
      <c r="J58" s="119" t="s">
        <v>60</v>
      </c>
      <c r="K58" s="120"/>
    </row>
    <row r="59" spans="1:11" ht="113.5" customHeight="1" x14ac:dyDescent="0.55000000000000004">
      <c r="A59" s="84"/>
      <c r="B59" s="87"/>
      <c r="C59" s="81"/>
      <c r="D59" s="78"/>
      <c r="E59" s="79"/>
      <c r="F59" s="51">
        <f>LEN(D59)</f>
        <v>0</v>
      </c>
      <c r="G59" s="31" t="str">
        <f>IF(F59&gt;200, "オーバー", "")</f>
        <v/>
      </c>
      <c r="H59" s="105" t="s">
        <v>123</v>
      </c>
      <c r="I59" s="104"/>
      <c r="J59" s="105" t="s">
        <v>164</v>
      </c>
      <c r="K59" s="104"/>
    </row>
    <row r="60" spans="1:11" ht="59.5" customHeight="1" x14ac:dyDescent="0.55000000000000004">
      <c r="A60" s="10" t="s">
        <v>118</v>
      </c>
      <c r="B60" s="5" t="s">
        <v>32</v>
      </c>
      <c r="C60" s="48" t="s">
        <v>14</v>
      </c>
      <c r="D60" s="121"/>
      <c r="E60" s="122"/>
      <c r="F60" s="51">
        <f t="shared" ref="F60:F61" si="3">LEN(D60)</f>
        <v>0</v>
      </c>
      <c r="G60" s="31" t="str">
        <f t="shared" si="2"/>
        <v/>
      </c>
      <c r="H60" s="105" t="s">
        <v>94</v>
      </c>
      <c r="I60" s="104"/>
      <c r="J60" s="103" t="s">
        <v>165</v>
      </c>
      <c r="K60" s="104"/>
    </row>
    <row r="61" spans="1:11" ht="55.5" customHeight="1" x14ac:dyDescent="0.55000000000000004">
      <c r="A61" s="10" t="s">
        <v>119</v>
      </c>
      <c r="B61" s="5" t="s">
        <v>9</v>
      </c>
      <c r="C61" s="48" t="s">
        <v>14</v>
      </c>
      <c r="D61" s="121"/>
      <c r="E61" s="122"/>
      <c r="F61" s="51">
        <f t="shared" si="3"/>
        <v>0</v>
      </c>
      <c r="G61" s="31" t="str">
        <f t="shared" si="2"/>
        <v/>
      </c>
      <c r="H61" s="105" t="s">
        <v>95</v>
      </c>
      <c r="I61" s="104"/>
      <c r="J61" s="103" t="s">
        <v>166</v>
      </c>
      <c r="K61" s="104"/>
    </row>
    <row r="62" spans="1:11" x14ac:dyDescent="0.55000000000000004">
      <c r="A62" s="82" t="s">
        <v>120</v>
      </c>
      <c r="B62" s="5" t="s">
        <v>173</v>
      </c>
      <c r="C62" s="48" t="s">
        <v>5</v>
      </c>
      <c r="D62" s="78"/>
      <c r="E62" s="79"/>
      <c r="F62" s="52"/>
      <c r="G62" s="32"/>
      <c r="H62" s="105" t="s">
        <v>96</v>
      </c>
      <c r="I62" s="104"/>
      <c r="J62" s="103" t="s">
        <v>96</v>
      </c>
      <c r="K62" s="104"/>
    </row>
    <row r="63" spans="1:11" ht="60.65" customHeight="1" thickBot="1" x14ac:dyDescent="0.6">
      <c r="A63" s="131"/>
      <c r="B63" s="24" t="s">
        <v>174</v>
      </c>
      <c r="C63" s="49" t="s">
        <v>14</v>
      </c>
      <c r="D63" s="132"/>
      <c r="E63" s="133"/>
      <c r="F63" s="53">
        <f t="shared" ref="F63" si="4">LEN(D63)</f>
        <v>0</v>
      </c>
      <c r="G63" s="33" t="str">
        <f>IF(F63&gt;100, "オーバー", "")</f>
        <v/>
      </c>
      <c r="H63" s="128" t="s">
        <v>124</v>
      </c>
      <c r="I63" s="129"/>
      <c r="J63" s="130" t="s">
        <v>170</v>
      </c>
      <c r="K63" s="129"/>
    </row>
    <row r="64" spans="1:11" x14ac:dyDescent="0.55000000000000004">
      <c r="J64" s="62"/>
    </row>
  </sheetData>
  <sheetProtection algorithmName="SHA-512" hashValue="B7Jitk6D8eH3+8LBIFrq9NnSaJhaO12ppSrED8bRH7vfBW6R9+FdSEi+gJfPZZw25qA55XB5XGAlOtD8xDI54g==" saltValue="biqsIVKRG7EuJdxbveZknQ==" spinCount="100000" sheet="1" objects="1" scenarios="1" formatColumns="0" formatRows="0" insertColumns="0" insertRows="0"/>
  <mergeCells count="119">
    <mergeCell ref="H63:I63"/>
    <mergeCell ref="J63:K63"/>
    <mergeCell ref="A62:A63"/>
    <mergeCell ref="D62:E62"/>
    <mergeCell ref="H62:I62"/>
    <mergeCell ref="J62:K62"/>
    <mergeCell ref="D32:E32"/>
    <mergeCell ref="D35:E35"/>
    <mergeCell ref="H24:I24"/>
    <mergeCell ref="D28:E28"/>
    <mergeCell ref="D31:E31"/>
    <mergeCell ref="D30:E30"/>
    <mergeCell ref="J26:K26"/>
    <mergeCell ref="D63:E63"/>
    <mergeCell ref="D61:E61"/>
    <mergeCell ref="D60:E60"/>
    <mergeCell ref="D53:E53"/>
    <mergeCell ref="G37:G52"/>
    <mergeCell ref="J58:K58"/>
    <mergeCell ref="J55:K55"/>
    <mergeCell ref="J57:K57"/>
    <mergeCell ref="J59:K59"/>
    <mergeCell ref="H61:I61"/>
    <mergeCell ref="H53:I53"/>
    <mergeCell ref="F37:F52"/>
    <mergeCell ref="A4:I4"/>
    <mergeCell ref="D33:E33"/>
    <mergeCell ref="D34:E34"/>
    <mergeCell ref="D36:E36"/>
    <mergeCell ref="H6:I6"/>
    <mergeCell ref="A8:A13"/>
    <mergeCell ref="A14:A19"/>
    <mergeCell ref="H31:I31"/>
    <mergeCell ref="H30:I30"/>
    <mergeCell ref="H32:I32"/>
    <mergeCell ref="H33:I33"/>
    <mergeCell ref="H34:I34"/>
    <mergeCell ref="H36:I36"/>
    <mergeCell ref="D6:E6"/>
    <mergeCell ref="B43:B47"/>
    <mergeCell ref="B48:B52"/>
    <mergeCell ref="D22:E22"/>
    <mergeCell ref="D20:E20"/>
    <mergeCell ref="D21:E21"/>
    <mergeCell ref="D23:E23"/>
    <mergeCell ref="D24:E24"/>
    <mergeCell ref="D25:E25"/>
    <mergeCell ref="D26:E26"/>
    <mergeCell ref="J61:K61"/>
    <mergeCell ref="J53:K53"/>
    <mergeCell ref="H25:I25"/>
    <mergeCell ref="H26:I26"/>
    <mergeCell ref="H27:I27"/>
    <mergeCell ref="H28:I28"/>
    <mergeCell ref="J25:K25"/>
    <mergeCell ref="J27:K27"/>
    <mergeCell ref="H54:I54"/>
    <mergeCell ref="H55:I55"/>
    <mergeCell ref="H57:I57"/>
    <mergeCell ref="H59:I59"/>
    <mergeCell ref="J54:K54"/>
    <mergeCell ref="H56:I56"/>
    <mergeCell ref="J56:K56"/>
    <mergeCell ref="H58:I58"/>
    <mergeCell ref="J28:K28"/>
    <mergeCell ref="J31:K31"/>
    <mergeCell ref="J30:K30"/>
    <mergeCell ref="H60:I60"/>
    <mergeCell ref="J36:K36"/>
    <mergeCell ref="J32:K32"/>
    <mergeCell ref="J33:K33"/>
    <mergeCell ref="J60:K60"/>
    <mergeCell ref="A2:J2"/>
    <mergeCell ref="A1:I1"/>
    <mergeCell ref="J35:K35"/>
    <mergeCell ref="H20:I20"/>
    <mergeCell ref="H21:I21"/>
    <mergeCell ref="H22:I22"/>
    <mergeCell ref="H23:I23"/>
    <mergeCell ref="J6:K6"/>
    <mergeCell ref="J20:K20"/>
    <mergeCell ref="J21:K21"/>
    <mergeCell ref="J22:K22"/>
    <mergeCell ref="J23:K23"/>
    <mergeCell ref="J24:K24"/>
    <mergeCell ref="G8:G13"/>
    <mergeCell ref="J34:K34"/>
    <mergeCell ref="H35:I35"/>
    <mergeCell ref="G14:G19"/>
    <mergeCell ref="G23:G25"/>
    <mergeCell ref="G26:G28"/>
    <mergeCell ref="F8:F13"/>
    <mergeCell ref="F14:F19"/>
    <mergeCell ref="F23:F25"/>
    <mergeCell ref="F26:F28"/>
    <mergeCell ref="B14:B19"/>
    <mergeCell ref="A3:E3"/>
    <mergeCell ref="D59:E59"/>
    <mergeCell ref="C54:C55"/>
    <mergeCell ref="C56:C57"/>
    <mergeCell ref="C58:C59"/>
    <mergeCell ref="A54:A59"/>
    <mergeCell ref="B54:B59"/>
    <mergeCell ref="D54:E54"/>
    <mergeCell ref="D56:E56"/>
    <mergeCell ref="D55:E55"/>
    <mergeCell ref="D58:E58"/>
    <mergeCell ref="D57:E57"/>
    <mergeCell ref="C14:C19"/>
    <mergeCell ref="B8:B13"/>
    <mergeCell ref="C8:C13"/>
    <mergeCell ref="A23:A25"/>
    <mergeCell ref="A26:A28"/>
    <mergeCell ref="C37:C52"/>
    <mergeCell ref="B37:B42"/>
    <mergeCell ref="D27:E27"/>
    <mergeCell ref="C23:C25"/>
    <mergeCell ref="C26:C28"/>
    <mergeCell ref="A37:A52"/>
  </mergeCells>
  <phoneticPr fontId="1"/>
  <conditionalFormatting sqref="D8:E28 D60:E61 D62">
    <cfRule type="cellIs" dxfId="5" priority="9" operator="equal">
      <formula>""</formula>
    </cfRule>
    <cfRule type="cellIs" dxfId="4" priority="10" operator="equal">
      <formula>""""""</formula>
    </cfRule>
  </conditionalFormatting>
  <conditionalFormatting sqref="D30:E54 D55 D56:E56 D57 D58:E58 D59">
    <cfRule type="cellIs" dxfId="3" priority="1" operator="equal">
      <formula>""</formula>
    </cfRule>
    <cfRule type="cellIs" dxfId="2" priority="2" operator="equal">
      <formula>""""""</formula>
    </cfRule>
  </conditionalFormatting>
  <conditionalFormatting sqref="D63:E63">
    <cfRule type="cellIs" dxfId="1" priority="5" operator="equal">
      <formula>""</formula>
    </cfRule>
    <cfRule type="cellIs" dxfId="0" priority="6" operator="equal">
      <formula>""""""</formula>
    </cfRule>
  </conditionalFormatting>
  <hyperlinks>
    <hyperlink ref="A3" r:id="rId1" display="https://www.sansokan.jp/events/eve_detail.san?H_A_NO=46346" xr:uid="{7E7744E4-1E58-4994-9995-BF7966E2B92C}"/>
  </hyperlinks>
  <pageMargins left="0.7" right="0.7" top="0.75" bottom="0.75" header="0.3" footer="0.3"/>
  <pageSetup paperSize="9" scale="20" orientation="landscape" r:id="rId2"/>
  <colBreaks count="1" manualBreakCount="1">
    <brk id="7" max="60"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D5A1FA4-BCFB-4162-8E46-366E0C9C2526}">
          <x14:formula1>
            <xm:f>テーブル!$A$1:$A$2</xm:f>
          </x14:formula1>
          <xm:sqref>D62:E62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FC709-C247-441E-9E17-382DFA3F2709}">
  <dimension ref="A1:A2"/>
  <sheetViews>
    <sheetView workbookViewId="0"/>
  </sheetViews>
  <sheetFormatPr defaultRowHeight="18" x14ac:dyDescent="0.55000000000000004"/>
  <cols>
    <col min="1" max="1" width="10.33203125" bestFit="1" customWidth="1"/>
  </cols>
  <sheetData>
    <row r="1" spans="1:1" x14ac:dyDescent="0.55000000000000004">
      <c r="A1" t="s">
        <v>96</v>
      </c>
    </row>
    <row r="2" spans="1:1" x14ac:dyDescent="0.55000000000000004">
      <c r="A2" t="s">
        <v>97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新規事業推進枠</vt:lpstr>
      <vt:lpstr>テーブル</vt:lpstr>
      <vt:lpstr>新規事業推進枠!Print_Area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哲</dc:creator>
  <cp:lastModifiedBy>足立 哲</cp:lastModifiedBy>
  <cp:lastPrinted>2025-05-13T14:12:07Z</cp:lastPrinted>
  <dcterms:created xsi:type="dcterms:W3CDTF">2025-03-26T02:11:39Z</dcterms:created>
  <dcterms:modified xsi:type="dcterms:W3CDTF">2025-05-18T06:09:27Z</dcterms:modified>
</cp:coreProperties>
</file>