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Filesv\東大阪分室\007 大阪のモノづくり企業との受発注商談会\R4\03_応募書類(原本)\"/>
    </mc:Choice>
  </mc:AlternateContent>
  <xr:revisionPtr revIDLastSave="0" documentId="13_ncr:1_{8FC8A50C-6BEF-4E00-8155-16DC43B2CC5E}" xr6:coauthVersionLast="47" xr6:coauthVersionMax="47" xr10:uidLastSave="{00000000-0000-0000-0000-000000000000}"/>
  <bookViews>
    <workbookView xWindow="-120" yWindow="-120" windowWidth="29040" windowHeight="15990" xr2:uid="{00000000-000D-0000-FFFF-FFFF00000000}"/>
  </bookViews>
  <sheets>
    <sheet name="初めにお読みください" sheetId="9" r:id="rId1"/>
    <sheet name="商談申込書" sheetId="8" r:id="rId2"/>
    <sheet name="事務局使用" sheetId="11" r:id="rId3"/>
    <sheet name="マスタ" sheetId="10" state="hidden" r:id="rId4"/>
    <sheet name="記入例" sheetId="3" state="hidden" r:id="rId5"/>
  </sheets>
  <definedNames>
    <definedName name="_Hlk58847920" localSheetId="0">初めにお読みください!$A$1</definedName>
    <definedName name="_xlnm.Print_Area" localSheetId="4">記入例!$A$1:$AD$64</definedName>
    <definedName name="_xlnm.Print_Area" localSheetId="0">初めにお読みください!$A$1:$B$47</definedName>
    <definedName name="_xlnm.Print_Area" localSheetId="1">商談申込書!$A$1:$AD$98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2" i="11" l="1"/>
  <c r="S11" i="11"/>
  <c r="S10" i="11"/>
  <c r="S9" i="11"/>
  <c r="S8" i="11"/>
  <c r="S7" i="11"/>
  <c r="S6" i="11"/>
  <c r="R5" i="11"/>
  <c r="R2" i="11"/>
  <c r="B91" i="8"/>
  <c r="B93" i="8"/>
  <c r="B92" i="8"/>
  <c r="F5" i="11"/>
  <c r="B95" i="8"/>
  <c r="B97" i="8"/>
  <c r="B96" i="8"/>
  <c r="B94" i="8"/>
  <c r="B90" i="8"/>
  <c r="B86" i="8"/>
  <c r="B87" i="8"/>
  <c r="B88" i="8"/>
  <c r="B89" i="8"/>
  <c r="W12" i="11"/>
  <c r="W11" i="11"/>
  <c r="W10" i="11"/>
  <c r="W9" i="11"/>
  <c r="W8" i="11"/>
  <c r="W7" i="11"/>
  <c r="W6" i="11"/>
  <c r="W5" i="11"/>
  <c r="V12" i="11"/>
  <c r="U12" i="11"/>
  <c r="T12" i="11"/>
  <c r="Q12" i="11"/>
  <c r="P12" i="11"/>
  <c r="O12" i="11"/>
  <c r="N12" i="11"/>
  <c r="M12" i="11"/>
  <c r="L12" i="11"/>
  <c r="K12" i="11"/>
  <c r="J12" i="11"/>
  <c r="I12" i="11"/>
  <c r="H12" i="11"/>
  <c r="G12" i="11"/>
  <c r="F12" i="11"/>
  <c r="E12" i="11"/>
  <c r="D12" i="11"/>
  <c r="V11" i="11"/>
  <c r="U11" i="11"/>
  <c r="T11" i="11"/>
  <c r="Q11" i="11"/>
  <c r="P11" i="11"/>
  <c r="O11" i="11"/>
  <c r="N11" i="11"/>
  <c r="M11" i="11"/>
  <c r="L11" i="11"/>
  <c r="K11" i="11"/>
  <c r="J11" i="11"/>
  <c r="I11" i="11"/>
  <c r="H11" i="11"/>
  <c r="G11" i="11"/>
  <c r="F11" i="11"/>
  <c r="E11" i="11"/>
  <c r="D11" i="11"/>
  <c r="V10" i="11"/>
  <c r="U10" i="11"/>
  <c r="T10" i="11"/>
  <c r="Q10" i="11"/>
  <c r="P10" i="11"/>
  <c r="O10" i="11"/>
  <c r="N10" i="11"/>
  <c r="M10" i="11"/>
  <c r="L10" i="11"/>
  <c r="K10" i="11"/>
  <c r="J10" i="11"/>
  <c r="I10" i="11"/>
  <c r="H10" i="11"/>
  <c r="G10" i="11"/>
  <c r="F10" i="11"/>
  <c r="E10" i="11"/>
  <c r="D10" i="11"/>
  <c r="V9" i="11"/>
  <c r="U9" i="11"/>
  <c r="T9" i="11"/>
  <c r="Q9" i="11"/>
  <c r="P9" i="11"/>
  <c r="O9" i="11"/>
  <c r="N9" i="11"/>
  <c r="M9" i="11"/>
  <c r="L9" i="11"/>
  <c r="K9" i="11"/>
  <c r="J9" i="11"/>
  <c r="I9" i="11"/>
  <c r="H9" i="11"/>
  <c r="G9" i="11"/>
  <c r="F9" i="11"/>
  <c r="E9" i="11"/>
  <c r="D9" i="11"/>
  <c r="V8" i="11"/>
  <c r="U8" i="11"/>
  <c r="T8" i="11"/>
  <c r="Q8" i="11"/>
  <c r="P8" i="11"/>
  <c r="O8" i="11"/>
  <c r="N8" i="11"/>
  <c r="M8" i="11"/>
  <c r="L8" i="11"/>
  <c r="K8" i="11"/>
  <c r="J8" i="11"/>
  <c r="I8" i="11"/>
  <c r="H8" i="11"/>
  <c r="G8" i="11"/>
  <c r="F8" i="11"/>
  <c r="E8" i="11"/>
  <c r="D8" i="11"/>
  <c r="V7" i="11"/>
  <c r="U7" i="11"/>
  <c r="T7" i="11"/>
  <c r="Q7" i="11"/>
  <c r="P7" i="11"/>
  <c r="O7" i="11"/>
  <c r="N7" i="11"/>
  <c r="M7" i="11"/>
  <c r="L7" i="11"/>
  <c r="K7" i="11"/>
  <c r="J7" i="11"/>
  <c r="I7" i="11"/>
  <c r="H7" i="11"/>
  <c r="G7" i="11"/>
  <c r="F7" i="11"/>
  <c r="E7" i="11"/>
  <c r="D7" i="11"/>
  <c r="V6" i="11"/>
  <c r="U6" i="11"/>
  <c r="T6" i="11"/>
  <c r="Q6" i="11"/>
  <c r="P6" i="11"/>
  <c r="O6" i="11"/>
  <c r="N6" i="11"/>
  <c r="M6" i="11"/>
  <c r="L6" i="11"/>
  <c r="K6" i="11"/>
  <c r="J6" i="11"/>
  <c r="I6" i="11"/>
  <c r="H6" i="11"/>
  <c r="G6" i="11"/>
  <c r="F6" i="11"/>
  <c r="E6" i="11"/>
  <c r="D6" i="11"/>
  <c r="V5" i="11"/>
  <c r="U5" i="11"/>
  <c r="T5" i="11"/>
  <c r="S5" i="11"/>
  <c r="Q5" i="11"/>
  <c r="P2" i="11"/>
  <c r="P5" i="11"/>
  <c r="O5" i="11"/>
  <c r="N5" i="11"/>
  <c r="M5" i="11"/>
  <c r="L5" i="11"/>
  <c r="K5" i="11"/>
  <c r="J5" i="11"/>
  <c r="J2" i="11"/>
  <c r="I5" i="11"/>
  <c r="H5" i="11"/>
  <c r="G5" i="11"/>
  <c r="E5" i="11"/>
  <c r="D5" i="11"/>
  <c r="S2" i="11"/>
  <c r="U2" i="11"/>
  <c r="T2" i="11"/>
  <c r="AD2" i="11"/>
  <c r="AC2" i="11"/>
  <c r="AB2" i="11"/>
  <c r="AA2" i="11"/>
  <c r="Z2" i="11"/>
  <c r="Y2" i="11"/>
  <c r="X2" i="11"/>
  <c r="W2" i="11"/>
  <c r="V2" i="11"/>
  <c r="Q2" i="11"/>
  <c r="O2" i="11"/>
  <c r="N2" i="11"/>
  <c r="M2" i="11"/>
  <c r="L2" i="11"/>
  <c r="K2" i="11"/>
  <c r="G2" i="11"/>
  <c r="F2" i="11"/>
  <c r="I2" i="11"/>
  <c r="H2" i="11"/>
  <c r="E2" i="11"/>
  <c r="D2" i="11"/>
  <c r="G70" i="8"/>
  <c r="F73" i="8"/>
  <c r="X5" i="11" s="1"/>
  <c r="F74" i="8"/>
  <c r="X6" i="11" s="1"/>
  <c r="F80" i="8"/>
  <c r="X12" i="11" s="1"/>
  <c r="F79" i="8"/>
  <c r="X11" i="11" s="1"/>
  <c r="F78" i="8"/>
  <c r="X10" i="11" s="1"/>
  <c r="F77" i="8"/>
  <c r="X9" i="11" s="1"/>
  <c r="F76" i="8"/>
  <c r="X8" i="11" s="1"/>
  <c r="F75" i="8"/>
  <c r="X7" i="11" s="1"/>
  <c r="Y10" i="11" l="1"/>
  <c r="Y12" i="11"/>
  <c r="Y7" i="11"/>
  <c r="Y8" i="11"/>
  <c r="Y5" i="11"/>
  <c r="Y11" i="11"/>
  <c r="Y9" i="11"/>
  <c r="Y6" i="11"/>
  <c r="AE2" i="11"/>
  <c r="Y78" i="8"/>
  <c r="Y80" i="8"/>
  <c r="Y73" i="8"/>
  <c r="Y79" i="8"/>
  <c r="Y75" i="8"/>
  <c r="Y76" i="8"/>
  <c r="Y77" i="8"/>
  <c r="Y7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山路 浩之</author>
    <author>h Y</author>
  </authors>
  <commentList>
    <comment ref="F6" authorId="0" shapeId="0" xr:uid="{D410E2C2-8C53-494F-9F32-00970287FE31}">
      <text>
        <r>
          <rPr>
            <b/>
            <sz val="10"/>
            <color indexed="81"/>
            <rFont val="Meiryo UI"/>
            <family val="3"/>
            <charset val="128"/>
          </rPr>
          <t>フリガナ:</t>
        </r>
        <r>
          <rPr>
            <sz val="10"/>
            <color indexed="81"/>
            <rFont val="Meiryo UI"/>
            <family val="3"/>
            <charset val="128"/>
          </rPr>
          <t>カブシキカイシャ、ユウゲンカイシャなど法人格は入力しないでください</t>
        </r>
      </text>
    </comment>
    <comment ref="W6" authorId="1" shapeId="0" xr:uid="{51427D28-56C5-4627-A98C-4FFBC6A86C60}">
      <text>
        <r>
          <rPr>
            <b/>
            <sz val="10"/>
            <color indexed="81"/>
            <rFont val="Meiryo UI"/>
            <family val="3"/>
            <charset val="128"/>
          </rPr>
          <t>TEL:</t>
        </r>
        <r>
          <rPr>
            <sz val="10"/>
            <color indexed="81"/>
            <rFont val="Meiryo UI"/>
            <family val="3"/>
            <charset val="128"/>
          </rPr>
          <t>06-1234-5678のように、ハイフンを入れて入力してください。</t>
        </r>
        <r>
          <rPr>
            <sz val="9"/>
            <color indexed="81"/>
            <rFont val="MS P ゴシック"/>
            <family val="3"/>
            <charset val="128"/>
          </rPr>
          <t xml:space="preserve">
</t>
        </r>
      </text>
    </comment>
    <comment ref="W8" authorId="1" shapeId="0" xr:uid="{50FE9CC0-1006-4232-AA79-252C2FADACA8}">
      <text>
        <r>
          <rPr>
            <b/>
            <sz val="10"/>
            <color indexed="81"/>
            <rFont val="Meiryo UI"/>
            <family val="3"/>
            <charset val="128"/>
          </rPr>
          <t>FAX:</t>
        </r>
        <r>
          <rPr>
            <sz val="10"/>
            <color indexed="81"/>
            <rFont val="Meiryo UI"/>
            <family val="3"/>
            <charset val="128"/>
          </rPr>
          <t>06-1234-5678のように、ハイフンを入れて入力してください。</t>
        </r>
        <r>
          <rPr>
            <sz val="9"/>
            <color indexed="81"/>
            <rFont val="MS P ゴシック"/>
            <family val="3"/>
            <charset val="128"/>
          </rPr>
          <t xml:space="preserve">
</t>
        </r>
      </text>
    </comment>
    <comment ref="G10" authorId="1" shapeId="0" xr:uid="{B28061A0-044D-4AD7-8360-223358B442B2}">
      <text>
        <r>
          <rPr>
            <b/>
            <sz val="10"/>
            <color indexed="81"/>
            <rFont val="Meiryo UI"/>
            <family val="3"/>
            <charset val="128"/>
          </rPr>
          <t>〒:</t>
        </r>
        <r>
          <rPr>
            <sz val="10"/>
            <color indexed="81"/>
            <rFont val="Meiryo UI"/>
            <family val="3"/>
            <charset val="128"/>
          </rPr>
          <t>123-4567のようにハイフンを入れて入力してください。</t>
        </r>
        <r>
          <rPr>
            <sz val="9"/>
            <color indexed="81"/>
            <rFont val="MS P ゴシック"/>
            <family val="3"/>
            <charset val="128"/>
          </rPr>
          <t xml:space="preserve">
</t>
        </r>
      </text>
    </comment>
    <comment ref="Z10" authorId="1" shapeId="0" xr:uid="{A9C4D3D7-04BE-4036-B9E4-0113B747BBEE}">
      <text>
        <r>
          <rPr>
            <b/>
            <sz val="10"/>
            <color indexed="81"/>
            <rFont val="Meiryo UI"/>
            <family val="3"/>
            <charset val="128"/>
          </rPr>
          <t>資本金:</t>
        </r>
        <r>
          <rPr>
            <sz val="10"/>
            <color indexed="81"/>
            <rFont val="Meiryo UI"/>
            <family val="3"/>
            <charset val="128"/>
          </rPr>
          <t>個人事業者の方は、0と入力してください。</t>
        </r>
        <r>
          <rPr>
            <sz val="9"/>
            <color indexed="81"/>
            <rFont val="MS P ゴシック"/>
            <family val="3"/>
            <charset val="128"/>
          </rPr>
          <t xml:space="preserve">
</t>
        </r>
      </text>
    </comment>
    <comment ref="F14" authorId="1" shapeId="0" xr:uid="{4843428B-E74D-455D-AE60-09237A67D442}">
      <text>
        <r>
          <rPr>
            <b/>
            <sz val="10"/>
            <color indexed="81"/>
            <rFont val="Meiryo UI"/>
            <family val="3"/>
            <charset val="128"/>
          </rPr>
          <t>業種:</t>
        </r>
        <r>
          <rPr>
            <sz val="10"/>
            <color indexed="81"/>
            <rFont val="Meiryo UI"/>
            <family val="3"/>
            <charset val="128"/>
          </rPr>
          <t>貴社の主たる業務内容を下記から1つ選んでください。
・機械加工
・製缶・板金
・プレス
・鋳造･鍛造
・めっき・塗装
・セラミック
・樹脂・ゴム
・電気･実装
・金型加工
・専用機の設計・製作
・設計(CAD/CAM)
・ソフト・IT
・設備メンテナンス
・その他</t>
        </r>
      </text>
    </comment>
    <comment ref="U14" authorId="1" shapeId="0" xr:uid="{2E70C078-3E5D-44F3-85C1-F347EDB6C6F2}">
      <text>
        <r>
          <rPr>
            <b/>
            <sz val="10"/>
            <color indexed="81"/>
            <rFont val="Meiryo UI"/>
            <family val="3"/>
            <charset val="128"/>
          </rPr>
          <t>関連する業種:</t>
        </r>
        <r>
          <rPr>
            <sz val="10"/>
            <color indexed="81"/>
            <rFont val="Meiryo UI"/>
            <family val="3"/>
            <charset val="128"/>
          </rPr>
          <t>関連する業務内容を下記から1つ選んでください。
・機械加工
・製缶・板金
・プレス
・鋳造･鍛造
・めっき・塗装
・セラミック
・樹脂・ゴム
・電気･実装
・金型加工
・専用機の設計・製作
・設計(CAD/CAM)
・ソフト・IT
・設備メンテナンス
・その他
・なし</t>
        </r>
      </text>
    </comment>
    <comment ref="F60" authorId="1" shapeId="0" xr:uid="{075C9F8F-89F6-4757-9AE5-398E3A33EBFD}">
      <text>
        <r>
          <rPr>
            <b/>
            <sz val="10"/>
            <color indexed="81"/>
            <rFont val="Meiryo UI"/>
            <family val="3"/>
            <charset val="128"/>
          </rPr>
          <t>フリガナ:</t>
        </r>
        <r>
          <rPr>
            <sz val="10"/>
            <color indexed="81"/>
            <rFont val="Meiryo UI"/>
            <family val="3"/>
            <charset val="128"/>
          </rPr>
          <t>氏名の間は、一文字空けて入力してください。</t>
        </r>
        <r>
          <rPr>
            <sz val="9"/>
            <color indexed="81"/>
            <rFont val="MS P ゴシック"/>
            <family val="3"/>
            <charset val="128"/>
          </rPr>
          <t xml:space="preserve">
</t>
        </r>
      </text>
    </comment>
    <comment ref="F61" authorId="1" shapeId="0" xr:uid="{7EC39E3F-ED47-4BFE-BFC2-60FA52D43982}">
      <text>
        <r>
          <rPr>
            <b/>
            <sz val="10"/>
            <color indexed="81"/>
            <rFont val="Meiryo UI"/>
            <family val="3"/>
            <charset val="128"/>
          </rPr>
          <t>氏名:</t>
        </r>
        <r>
          <rPr>
            <sz val="10"/>
            <color indexed="81"/>
            <rFont val="Meiryo UI"/>
            <family val="3"/>
            <charset val="128"/>
          </rPr>
          <t>氏名の間は、一文字空けて入力してください。</t>
        </r>
        <r>
          <rPr>
            <sz val="9"/>
            <color indexed="81"/>
            <rFont val="MS P ゴシック"/>
            <family val="3"/>
            <charset val="128"/>
          </rPr>
          <t xml:space="preserve">
</t>
        </r>
      </text>
    </comment>
    <comment ref="F65" authorId="1" shapeId="0" xr:uid="{690DBD8A-9539-4464-AA4D-10CB4992E20A}">
      <text>
        <r>
          <rPr>
            <b/>
            <sz val="10"/>
            <color indexed="81"/>
            <rFont val="Meiryo UI"/>
            <family val="3"/>
            <charset val="128"/>
          </rPr>
          <t xml:space="preserve">緊急連絡先：
</t>
        </r>
        <r>
          <rPr>
            <sz val="10"/>
            <color indexed="81"/>
            <rFont val="Meiryo UI"/>
            <family val="3"/>
            <charset val="128"/>
          </rPr>
          <t>・緊急時連絡させていただく場合があります。携帯電話番号のご記入をお願いします。
・携帯電話番号は、090-1234-5689のようにハイフンを入れて入力してください。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<sst xmlns="http://schemas.openxmlformats.org/spreadsheetml/2006/main" count="347" uniqueCount="270">
  <si>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</si>
  <si>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</si>
  <si>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</si>
  <si>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</si>
  <si>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</si>
  <si>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</si>
  <si>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</si>
  <si>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</si>
  <si>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</si>
  <si>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</si>
  <si>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</si>
  <si>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</si>
  <si>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</si>
  <si>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</si>
  <si>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</si>
  <si>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</si>
  <si>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</si>
  <si>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</si>
  <si>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</si>
  <si>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</si>
  <si>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</si>
  <si>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</si>
  <si>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</si>
  <si>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</si>
  <si>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</si>
  <si>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</si>
  <si>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</si>
  <si>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</si>
  <si>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</si>
  <si>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</si>
  <si>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</si>
  <si>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</si>
  <si>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</si>
  <si>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</si>
  <si>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</si>
  <si>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</si>
  <si>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</si>
  <si>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</si>
  <si>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</si>
  <si>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</si>
  <si>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</si>
  <si>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</si>
  <si>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</si>
  <si>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</si>
  <si>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</si>
  <si>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</si>
  <si>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</si>
  <si>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</si>
  <si>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</si>
  <si>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</si>
  <si>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</si>
  <si>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</si>
  <si>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</si>
  <si>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</si>
  <si>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</si>
  <si>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</si>
  <si>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</si>
  <si>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</si>
  <si>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</si>
  <si>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</si>
  <si>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</si>
  <si>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</si>
  <si>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（都道府県）</t>
    <rPh sb="1" eb="5">
      <t>トドウフケン</t>
    </rPh>
    <phoneticPr fontId="3"/>
  </si>
  <si>
    <t>http://www.aibsc.jp/</t>
    <phoneticPr fontId="23"/>
  </si>
  <si>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</si>
  <si>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</si>
  <si>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</si>
  <si>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（株）△△工業</t>
    <rPh sb="0" eb="3">
      <t>カブ</t>
    </rPh>
    <rPh sb="5" eb="7">
      <t>コウギョウ</t>
    </rPh>
    <phoneticPr fontId="23"/>
  </si>
  <si>
    <t>○○○（株）</t>
    <rPh sb="3" eb="6">
      <t>カブ</t>
    </rPh>
    <phoneticPr fontId="23"/>
  </si>
  <si>
    <t>レーザー</t>
    <phoneticPr fontId="23"/>
  </si>
  <si>
    <t>タレットパンチプレス</t>
    <phoneticPr fontId="23"/>
  </si>
  <si>
    <t>シャーリング</t>
    <phoneticPr fontId="23"/>
  </si>
  <si>
    <t>プレスブレーキ</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</si>
  <si>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</si>
  <si>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</si>
  <si>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</si>
  <si>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</si>
  <si>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</si>
  <si>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</si>
  <si>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</si>
  <si>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</si>
  <si>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</si>
  <si>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</si>
  <si>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</si>
  <si>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</si>
  <si>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</si>
  <si>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</si>
  <si>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</si>
  <si>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</si>
  <si>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</si>
  <si>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</si>
  <si>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</si>
  <si>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</si>
  <si>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30t</t>
    <phoneticPr fontId="23"/>
  </si>
  <si>
    <t>部長</t>
    <rPh sb="0" eb="2">
      <t>ブチョウ</t>
    </rPh>
    <phoneticPr fontId="23"/>
  </si>
  <si>
    <t>担当</t>
    <rPh sb="0" eb="2">
      <t>タントウ</t>
    </rPh>
    <phoneticPr fontId="23"/>
  </si>
  <si>
    <t>△山　△之</t>
    <rPh sb="1" eb="2">
      <t>ヤマ</t>
    </rPh>
    <rPh sb="4" eb="5">
      <t>ユキ</t>
    </rPh>
    <phoneticPr fontId="23"/>
  </si>
  <si>
    <t>○川　〇郎</t>
    <rPh sb="1" eb="2">
      <t>カワ</t>
    </rPh>
    <rPh sb="4" eb="5">
      <t>ロウ</t>
    </rPh>
    <phoneticPr fontId="23"/>
  </si>
  <si>
    <t>052-0**-33**</t>
    <phoneticPr fontId="23"/>
  </si>
  <si>
    <t>090-0*0*-1*0*</t>
    <phoneticPr fontId="23"/>
  </si>
  <si>
    <t>相談コーナー</t>
    <rPh sb="0" eb="2">
      <t>ソウダン</t>
    </rPh>
    <phoneticPr fontId="23"/>
  </si>
  <si>
    <t>相談項目</t>
    <rPh sb="0" eb="2">
      <t>ソウダン</t>
    </rPh>
    <rPh sb="2" eb="4">
      <t>コウモク</t>
    </rPh>
    <phoneticPr fontId="23"/>
  </si>
  <si>
    <t>主な内容</t>
    <rPh sb="0" eb="1">
      <t>オモ</t>
    </rPh>
    <rPh sb="2" eb="4">
      <t>ナイヨウ</t>
    </rPh>
    <phoneticPr fontId="23"/>
  </si>
  <si>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</si>
  <si>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</si>
  <si>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3"/>
  </si>
  <si>
    <t>　</t>
  </si>
  <si>
    <t>氏名</t>
    <rPh sb="0" eb="2">
      <t>シメイ</t>
    </rPh>
    <phoneticPr fontId="23"/>
  </si>
  <si>
    <t xml:space="preserve"> Ｅメール送信先：torihiki@obda.or.jp  （公益財団法人大阪産業局）　　  　　  </t>
    <phoneticPr fontId="3"/>
  </si>
  <si>
    <r>
      <t xml:space="preserve">
</t>
    </r>
    <r>
      <rPr>
        <sz val="12"/>
        <color indexed="8"/>
        <rFont val="ＭＳ Ｐゴシック"/>
        <family val="3"/>
        <charset val="128"/>
      </rPr>
      <t xml:space="preserve">
当局ホームページの発注企業一覧表から企業名を選び</t>
    </r>
    <r>
      <rPr>
        <sz val="12"/>
        <color rgb="FFFF0000"/>
        <rFont val="ＭＳ Ｐゴシック"/>
        <family val="3"/>
        <charset val="128"/>
      </rPr>
      <t>下記「商談希望企業記入欄」</t>
    </r>
    <r>
      <rPr>
        <sz val="12"/>
        <color indexed="8"/>
        <rFont val="ＭＳ Ｐゴシック"/>
        <family val="3"/>
        <charset val="128"/>
      </rPr>
      <t xml:space="preserve">に記入してください（最大10社）
</t>
    </r>
    <r>
      <rPr>
        <sz val="12"/>
        <color rgb="FFFF0000"/>
        <rFont val="ＭＳ Ｐゴシック"/>
        <family val="3"/>
        <charset val="128"/>
      </rPr>
      <t xml:space="preserve">
※商談希望については申し込み状況により調整させていただくことがあります。</t>
    </r>
    <r>
      <rPr>
        <sz val="12"/>
        <color indexed="8"/>
        <rFont val="ＭＳ Ｐゴシック"/>
        <family val="3"/>
        <charset val="128"/>
      </rPr>
      <t xml:space="preserve">
</t>
    </r>
    <rPh sb="3" eb="4">
      <t>キョク</t>
    </rPh>
    <phoneticPr fontId="23"/>
  </si>
  <si>
    <t>大阪府</t>
    <rPh sb="0" eb="2">
      <t>オオサカ</t>
    </rPh>
    <rPh sb="2" eb="3">
      <t>フ</t>
    </rPh>
    <phoneticPr fontId="23"/>
  </si>
  <si>
    <t>締切日：令和４年８月５日</t>
    <rPh sb="0" eb="2">
      <t>シメキリ</t>
    </rPh>
    <rPh sb="2" eb="3">
      <t>ビ</t>
    </rPh>
    <rPh sb="4" eb="6">
      <t>レイワ</t>
    </rPh>
    <rPh sb="7" eb="8">
      <t>ネン</t>
    </rPh>
    <rPh sb="9" eb="10">
      <t>ガツ</t>
    </rPh>
    <rPh sb="11" eb="12">
      <t>ニチ</t>
    </rPh>
    <phoneticPr fontId="23"/>
  </si>
  <si>
    <t>大阪産業局株式会社</t>
    <rPh sb="0" eb="2">
      <t>オオサカ</t>
    </rPh>
    <rPh sb="2" eb="4">
      <t>サンギョウ</t>
    </rPh>
    <rPh sb="4" eb="5">
      <t>キョク</t>
    </rPh>
    <rPh sb="5" eb="7">
      <t>カブシキ</t>
    </rPh>
    <rPh sb="7" eb="9">
      <t>カイシャ</t>
    </rPh>
    <phoneticPr fontId="23"/>
  </si>
  <si>
    <t>おおさかさんぎょうきょく</t>
    <phoneticPr fontId="23"/>
  </si>
  <si>
    <t>06-***-00**</t>
    <phoneticPr fontId="23"/>
  </si>
  <si>
    <t>torihiki@obda.or.jp</t>
    <phoneticPr fontId="23"/>
  </si>
  <si>
    <t>577-0011</t>
    <phoneticPr fontId="23"/>
  </si>
  <si>
    <t>大阪府</t>
    <rPh sb="0" eb="3">
      <t>オオサカフ</t>
    </rPh>
    <phoneticPr fontId="23"/>
  </si>
  <si>
    <t xml:space="preserve">東大阪市荒本北1-4-17　クリエイション・コア東大阪　北館1F </t>
    <rPh sb="0" eb="4">
      <t>ヒガシオオサカシ</t>
    </rPh>
    <rPh sb="4" eb="6">
      <t>アラモト</t>
    </rPh>
    <rPh sb="6" eb="7">
      <t>キタ</t>
    </rPh>
    <rPh sb="24" eb="27">
      <t>ヒガシオオサカ</t>
    </rPh>
    <rPh sb="28" eb="29">
      <t>キタ</t>
    </rPh>
    <rPh sb="29" eb="30">
      <t>カン</t>
    </rPh>
    <phoneticPr fontId="23"/>
  </si>
  <si>
    <t>06-6748-1144</t>
    <phoneticPr fontId="23"/>
  </si>
  <si>
    <t>06-6745-2362</t>
    <phoneticPr fontId="23"/>
  </si>
  <si>
    <r>
      <rPr>
        <b/>
        <sz val="22"/>
        <color indexed="9"/>
        <rFont val="HG丸ｺﾞｼｯｸM-PRO"/>
        <family val="3"/>
        <charset val="128"/>
      </rPr>
      <t>モノづくり受発注WEB商談会</t>
    </r>
    <r>
      <rPr>
        <b/>
        <sz val="15"/>
        <color indexed="9"/>
        <rFont val="HG丸ｺﾞｼｯｸM-PRO"/>
        <family val="3"/>
        <charset val="128"/>
      </rPr>
      <t xml:space="preserve">
〔令和４年９月２６日（月）～９月３０日（金）開催〕</t>
    </r>
    <rPh sb="5" eb="8">
      <t>ジュハッチュウ</t>
    </rPh>
    <rPh sb="16" eb="18">
      <t>レイワ</t>
    </rPh>
    <rPh sb="19" eb="20">
      <t>ネン</t>
    </rPh>
    <rPh sb="21" eb="22">
      <t>ガツ</t>
    </rPh>
    <rPh sb="24" eb="25">
      <t>ニチ</t>
    </rPh>
    <rPh sb="26" eb="27">
      <t>ゲツ</t>
    </rPh>
    <rPh sb="30" eb="31">
      <t>ガツ</t>
    </rPh>
    <rPh sb="33" eb="34">
      <t>ニチ</t>
    </rPh>
    <rPh sb="35" eb="36">
      <t>キン</t>
    </rPh>
    <rPh sb="37" eb="39">
      <t>ショウダカイサインカイ</t>
    </rPh>
    <phoneticPr fontId="3"/>
  </si>
  <si>
    <t>フリガナ</t>
    <phoneticPr fontId="4"/>
  </si>
  <si>
    <t>URL</t>
    <phoneticPr fontId="4"/>
  </si>
  <si>
    <t>初めにお読みください</t>
  </si>
  <si>
    <t>【申し込みに関する注意事項】</t>
  </si>
  <si>
    <t>【提出期限】</t>
  </si>
  <si>
    <t>【開催までのスケジュール】</t>
  </si>
  <si>
    <t>お申込後2～3日内に受付確認の返信メールをお送りいたします。</t>
  </si>
  <si>
    <t>【お申込みおよびお問い合わせ先】</t>
    <phoneticPr fontId="23"/>
  </si>
  <si>
    <t>メールが届かない場合は、必ずお問い合わせください。</t>
    <phoneticPr fontId="23"/>
  </si>
  <si>
    <t>【エントリーシートの情報の利用目的】</t>
  </si>
  <si>
    <t>ご記入いただきました個人情報、提案内容の利用目的は次の通りといたします。</t>
  </si>
  <si>
    <t>MOBIO(ものづくりビジネスセンター大阪)</t>
    <rPh sb="19" eb="21">
      <t>オオサカ</t>
    </rPh>
    <phoneticPr fontId="23"/>
  </si>
  <si>
    <t>・</t>
  </si>
  <si>
    <t>・</t>
    <phoneticPr fontId="23"/>
  </si>
  <si>
    <t>4. 主催者からの商談会セミナー等のご案内のためのダイレクトメールの発送等</t>
  </si>
  <si>
    <t> ９月30日（金）【必着】</t>
    <rPh sb="2" eb="3">
      <t>ガツ</t>
    </rPh>
    <rPh sb="5" eb="6">
      <t>ニチ</t>
    </rPh>
    <phoneticPr fontId="23"/>
  </si>
  <si>
    <t>大阪府内に製造（加工）を行う工場を有する中小企業または個人事業者</t>
    <phoneticPr fontId="23"/>
  </si>
  <si>
    <t> お申込をいただいた時点で、上記にすべてに同意いただいたものとさせていただきます。</t>
  </si>
  <si>
    <t>【参加資格】</t>
    <phoneticPr fontId="23"/>
  </si>
  <si>
    <t>TEL：06-6748-1144　メール：mobio_torihiki＠obda.or.jp</t>
  </si>
  <si>
    <t>本申込書で審査選定を行いますので、明確で分かりやすい内容でご記入ください。</t>
    <rPh sb="17" eb="19">
      <t>メイカク</t>
    </rPh>
    <rPh sb="20" eb="21">
      <t>ワ</t>
    </rPh>
    <rPh sb="26" eb="28">
      <t>ナイヨウ</t>
    </rPh>
    <phoneticPr fontId="23"/>
  </si>
  <si>
    <t>希望いただいた企業との商談ができない等、ご希望に沿えない可能性がある点、ご了承ください。</t>
    <phoneticPr fontId="23"/>
  </si>
  <si>
    <t>その後、当財団にて面談時刻の設定を行い、最終的に面談の可否の結果とともに、11月上旬にご連絡</t>
    <phoneticPr fontId="23"/>
  </si>
  <si>
    <t>いたします。</t>
    <phoneticPr fontId="23"/>
  </si>
  <si>
    <t>新型コロナウイルス、天災等の影響により、商談会開催を中止または一部変更させていただく場合が</t>
    <phoneticPr fontId="23"/>
  </si>
  <si>
    <t>ございます。予めご了承ください。</t>
    <phoneticPr fontId="23"/>
  </si>
  <si>
    <t>本商談会への参加、発注企業並びに参加者の責に帰す本商談会場内での事故、発注企業の説明内容、</t>
    <phoneticPr fontId="23"/>
  </si>
  <si>
    <t>1. 大阪ものづくりマッチング商談会への参加お申し込みの受付</t>
    <rPh sb="3" eb="5">
      <t>オオサカ</t>
    </rPh>
    <rPh sb="15" eb="17">
      <t>ショウダン</t>
    </rPh>
    <rPh sb="17" eb="18">
      <t>カイ</t>
    </rPh>
    <phoneticPr fontId="23"/>
  </si>
  <si>
    <t>2. 大阪ものづくりマッチング商談会の個別面談の可否判断等のため、発注企業への提供</t>
    <rPh sb="3" eb="5">
      <t>オオサカ</t>
    </rPh>
    <rPh sb="33" eb="35">
      <t>ハッチュウ</t>
    </rPh>
    <phoneticPr fontId="23"/>
  </si>
  <si>
    <t>3. アンケート等の調査への協力依頼のご通知</t>
    <phoneticPr fontId="23"/>
  </si>
  <si>
    <t>原則として、大阪府の事業所の方をお申し込みの窓口としてください。</t>
    <phoneticPr fontId="23"/>
  </si>
  <si>
    <t>エクセルファイルでお申込みください。PDFファイルでは受付できません。</t>
    <rPh sb="10" eb="12">
      <t>モウシコ</t>
    </rPh>
    <rPh sb="27" eb="29">
      <t>ウケツケ</t>
    </rPh>
    <phoneticPr fontId="23"/>
  </si>
  <si>
    <t>TEL</t>
    <phoneticPr fontId="23"/>
  </si>
  <si>
    <t>FAX</t>
    <phoneticPr fontId="23"/>
  </si>
  <si>
    <t>【参加資格】大阪府内に製造（加工）を行う工場を有する中小企業または個人事業者</t>
    <phoneticPr fontId="23"/>
  </si>
  <si>
    <t>その他資格、表彰など</t>
    <rPh sb="2" eb="3">
      <t>タ</t>
    </rPh>
    <rPh sb="3" eb="5">
      <t>シカク</t>
    </rPh>
    <rPh sb="6" eb="8">
      <t>ヒョウショウ</t>
    </rPh>
    <phoneticPr fontId="23"/>
  </si>
  <si>
    <t xml:space="preserve"> ISO認証取得</t>
    <rPh sb="4" eb="6">
      <t>ニンショウ</t>
    </rPh>
    <rPh sb="6" eb="8">
      <t>シュトク</t>
    </rPh>
    <phoneticPr fontId="3"/>
  </si>
  <si>
    <t>海外対応（対応できる国・都市）</t>
    <rPh sb="0" eb="2">
      <t>カイガイ</t>
    </rPh>
    <rPh sb="2" eb="4">
      <t>タイオウ</t>
    </rPh>
    <phoneticPr fontId="3"/>
  </si>
  <si>
    <t>所属</t>
    <rPh sb="0" eb="2">
      <t>ショゾク</t>
    </rPh>
    <phoneticPr fontId="4"/>
  </si>
  <si>
    <t>役職</t>
    <rPh sb="0" eb="2">
      <t>ヤクショク</t>
    </rPh>
    <phoneticPr fontId="23"/>
  </si>
  <si>
    <t>E-Mail</t>
    <phoneticPr fontId="23"/>
  </si>
  <si>
    <t>※選考結果などのご連絡はメールにて案内いたします。間違いがないよう正確にご記入ください。</t>
    <phoneticPr fontId="23"/>
  </si>
  <si>
    <t>例：NC旋盤</t>
    <rPh sb="0" eb="1">
      <t>レイ</t>
    </rPh>
    <rPh sb="4" eb="6">
      <t>センバン</t>
    </rPh>
    <phoneticPr fontId="3"/>
  </si>
  <si>
    <t>台数</t>
    <rPh sb="0" eb="2">
      <t>ダイスウ</t>
    </rPh>
    <phoneticPr fontId="3"/>
  </si>
  <si>
    <t>設備名称</t>
    <rPh sb="0" eb="2">
      <t>セツビ</t>
    </rPh>
    <rPh sb="2" eb="4">
      <t>メイショウ</t>
    </rPh>
    <phoneticPr fontId="3"/>
  </si>
  <si>
    <t>緊急連絡先</t>
    <rPh sb="0" eb="2">
      <t>キンキュウ</t>
    </rPh>
    <rPh sb="2" eb="5">
      <t>レンラクサキ</t>
    </rPh>
    <phoneticPr fontId="23"/>
  </si>
  <si>
    <t>例：Φ500×1000</t>
    <rPh sb="0" eb="1">
      <t>レイ</t>
    </rPh>
    <phoneticPr fontId="3"/>
  </si>
  <si>
    <r>
      <t xml:space="preserve"> Ｅメール送信先：</t>
    </r>
    <r>
      <rPr>
        <b/>
        <sz val="11"/>
        <color theme="1"/>
        <rFont val="Meiryo UI"/>
        <family val="3"/>
        <charset val="128"/>
      </rPr>
      <t>mobio_torihiki@obda.or.jp</t>
    </r>
    <r>
      <rPr>
        <sz val="11"/>
        <color theme="1"/>
        <rFont val="Meiryo UI"/>
        <family val="3"/>
        <charset val="128"/>
      </rPr>
      <t xml:space="preserve">  （公益財団法人大阪産業局）　　  </t>
    </r>
    <rPh sb="5" eb="7">
      <t>ソウシン</t>
    </rPh>
    <rPh sb="7" eb="8">
      <t>サキ</t>
    </rPh>
    <rPh sb="37" eb="39">
      <t>コウエキ</t>
    </rPh>
    <rPh sb="39" eb="41">
      <t>ザイダン</t>
    </rPh>
    <rPh sb="41" eb="43">
      <t>ホウジン</t>
    </rPh>
    <rPh sb="43" eb="48">
      <t>オオサカサンギョウキョク</t>
    </rPh>
    <phoneticPr fontId="3"/>
  </si>
  <si>
    <t>▼選択してください</t>
    <rPh sb="1" eb="3">
      <t>センタク</t>
    </rPh>
    <phoneticPr fontId="23"/>
  </si>
  <si>
    <t>機械加工</t>
  </si>
  <si>
    <t>製缶板金</t>
  </si>
  <si>
    <t>プレス</t>
  </si>
  <si>
    <t>鋳造鍛造</t>
  </si>
  <si>
    <t>めっき塗装</t>
  </si>
  <si>
    <t>セラミック</t>
  </si>
  <si>
    <t>樹脂ゴム</t>
  </si>
  <si>
    <t>電気実装</t>
  </si>
  <si>
    <t>金型加工</t>
  </si>
  <si>
    <t>専用機の設計製作</t>
  </si>
  <si>
    <t>設計(CAD/CAM)</t>
  </si>
  <si>
    <t>ソフトIT</t>
  </si>
  <si>
    <t>設備メンテナンス</t>
  </si>
  <si>
    <t>その他</t>
  </si>
  <si>
    <t>お申し込みは、本申込書に必要事項を記入のうえ、下記申し込み先にE-maiにてお申し込みください。</t>
    <phoneticPr fontId="23"/>
  </si>
  <si>
    <t>FAXでのお申し込みは受付できません。</t>
    <phoneticPr fontId="23"/>
  </si>
  <si>
    <t>新型コロナウイルス拡大防止のため、商談会当日の参加者については各企業2名様までで</t>
    <phoneticPr fontId="23"/>
  </si>
  <si>
    <t>お願いいたします。</t>
    <phoneticPr fontId="23"/>
  </si>
  <si>
    <t>事業内容、経営状況、発注企業の商品技術サービス及び発注企業との商談取引契約などについて、</t>
    <phoneticPr fontId="23"/>
  </si>
  <si>
    <t>ついても、一切責任を負いません。</t>
    <phoneticPr fontId="23"/>
  </si>
  <si>
    <t>当財団は何ら保証等するものではなく、これら及びこれらに基づいて生じたいかなるトラブル損害に</t>
    <phoneticPr fontId="23"/>
  </si>
  <si>
    <t>関連する業種</t>
    <rPh sb="0" eb="2">
      <t>カンレン</t>
    </rPh>
    <rPh sb="4" eb="6">
      <t>ギョウシュ</t>
    </rPh>
    <phoneticPr fontId="23"/>
  </si>
  <si>
    <t>なし</t>
    <phoneticPr fontId="23"/>
  </si>
  <si>
    <t>部署</t>
    <rPh sb="0" eb="2">
      <t>ブショ</t>
    </rPh>
    <phoneticPr fontId="4"/>
  </si>
  <si>
    <t>大阪ものづくりマッチング商談会
商談申込書</t>
    <rPh sb="0" eb="2">
      <t>オオサカ</t>
    </rPh>
    <rPh sb="12" eb="14">
      <t>ショウダン</t>
    </rPh>
    <rPh sb="14" eb="15">
      <t>カイ</t>
    </rPh>
    <rPh sb="16" eb="18">
      <t>ショウダン</t>
    </rPh>
    <rPh sb="18" eb="20">
      <t>モウシコミ</t>
    </rPh>
    <rPh sb="20" eb="21">
      <t>ショ</t>
    </rPh>
    <phoneticPr fontId="23"/>
  </si>
  <si>
    <r>
      <t xml:space="preserve">
当局ホームページの発注案件リストから企業名を選び</t>
    </r>
    <r>
      <rPr>
        <sz val="10"/>
        <color rgb="FFFF0000"/>
        <rFont val="Meiryo UI"/>
        <family val="3"/>
        <charset val="128"/>
      </rPr>
      <t>下記「商談希望企業記入欄」</t>
    </r>
    <r>
      <rPr>
        <sz val="10"/>
        <color indexed="8"/>
        <rFont val="Meiryo UI"/>
        <family val="3"/>
        <charset val="128"/>
      </rPr>
      <t xml:space="preserve">に記入してください（最大8社）
</t>
    </r>
    <r>
      <rPr>
        <sz val="10"/>
        <color rgb="FFFF0000"/>
        <rFont val="Meiryo UI"/>
        <family val="3"/>
        <charset val="128"/>
      </rPr>
      <t xml:space="preserve">
</t>
    </r>
    <rPh sb="3" eb="4">
      <t>キョク</t>
    </rPh>
    <rPh sb="13" eb="15">
      <t>アンケン</t>
    </rPh>
    <rPh sb="29" eb="31">
      <t>ショウダン</t>
    </rPh>
    <phoneticPr fontId="23"/>
  </si>
  <si>
    <t>株式会社ISSリアライズ</t>
  </si>
  <si>
    <t>愛知製鋼株式会社　ステンレス事業統括部</t>
  </si>
  <si>
    <t>株式会社AIHO</t>
  </si>
  <si>
    <t>石川金網株式会社</t>
  </si>
  <si>
    <t>磯上歯車工業株式会社　いわき工場</t>
  </si>
  <si>
    <t>株式会社エヌテック</t>
  </si>
  <si>
    <t>大阪銘板株式会社</t>
  </si>
  <si>
    <t>株式会社桶谷製作所　大阪事業所</t>
  </si>
  <si>
    <t>株式会社九州プレシジョン　玉名工場</t>
  </si>
  <si>
    <t>クボタ環境エンジニアリング株式会社</t>
  </si>
  <si>
    <t>高周波熱錬株式会社　尼崎工場</t>
  </si>
  <si>
    <t>光和商事株式会社、大阪営業所</t>
  </si>
  <si>
    <t>興和精密工業株式会社</t>
  </si>
  <si>
    <t>JFEエンジニアリング株式会社　大阪支店</t>
  </si>
  <si>
    <t>株式会社シンテックホズミ</t>
  </si>
  <si>
    <t>新明和工業株式会社　環境システム本部</t>
  </si>
  <si>
    <t>株式会社関ケ原製作所</t>
  </si>
  <si>
    <t>ダイトロン株式会社D&amp;Pカンパニー　部品事業部門　部品生産部　電装工場</t>
  </si>
  <si>
    <t>大豊精機株式会社</t>
  </si>
  <si>
    <t>千代田工業株式会社</t>
  </si>
  <si>
    <t>株式会社ニチゾウテック</t>
  </si>
  <si>
    <t>株式会社ノノリタケカンパニーリミテド　夜須工場</t>
  </si>
  <si>
    <t>株式会社八馬製作所</t>
  </si>
  <si>
    <t>ハリキ精工株式会社</t>
  </si>
  <si>
    <t>富士・フォイトハイドロ株式会社</t>
  </si>
  <si>
    <t>富士インパルス株式会社</t>
  </si>
  <si>
    <t>株式会社三井Ｅ＆Ｓパワーシステムズ　神戸テクニカルセンター</t>
  </si>
  <si>
    <t>水戸工業株式会社</t>
  </si>
  <si>
    <t>ヤマコー株式会社</t>
  </si>
  <si>
    <t>会社名</t>
    <rPh sb="0" eb="3">
      <t>カイシャメイ</t>
    </rPh>
    <phoneticPr fontId="23"/>
  </si>
  <si>
    <t>商談希望企業（最大商談数8社）の選定については、当機構HPの発注案件リストをご覧いただき、
企業NOを入力してください。</t>
    <rPh sb="2" eb="4">
      <t>キボウ</t>
    </rPh>
    <rPh sb="46" eb="48">
      <t>キギョウ</t>
    </rPh>
    <rPh sb="51" eb="53">
      <t>ニュウリョク</t>
    </rPh>
    <phoneticPr fontId="23"/>
  </si>
  <si>
    <t>商談希望企業記入シート</t>
    <rPh sb="2" eb="4">
      <t>キボウ</t>
    </rPh>
    <rPh sb="4" eb="6">
      <t>キギョウ</t>
    </rPh>
    <rPh sb="6" eb="8">
      <t>キニュウ</t>
    </rPh>
    <phoneticPr fontId="23"/>
  </si>
  <si>
    <t>ISO9001</t>
    <phoneticPr fontId="23"/>
  </si>
  <si>
    <t>ISO14001</t>
    <phoneticPr fontId="23"/>
  </si>
  <si>
    <t>ISO9000･ISO14001</t>
    <phoneticPr fontId="23"/>
  </si>
  <si>
    <t>取得なし</t>
    <rPh sb="0" eb="2">
      <t>シュトク</t>
    </rPh>
    <phoneticPr fontId="23"/>
  </si>
  <si>
    <t>フリガナ</t>
    <phoneticPr fontId="23"/>
  </si>
  <si>
    <t>【大阪ものづくりマッチング商談会】商談申込書</t>
    <rPh sb="1" eb="3">
      <t>オオサカ</t>
    </rPh>
    <phoneticPr fontId="23"/>
  </si>
  <si>
    <t>5. お問い合わせ、その他大阪ものづくりマッチング商談会を適切かつ円滑にするために必要な業務</t>
    <rPh sb="13" eb="15">
      <t>オオサカ</t>
    </rPh>
    <phoneticPr fontId="23"/>
  </si>
  <si>
    <t>公益財団法人大阪産業局　MOBIO事業部　取引支援チーム（担当：山路、田中）</t>
    <rPh sb="17" eb="19">
      <t>ジギョウ</t>
    </rPh>
    <rPh sb="35" eb="37">
      <t>タナカ</t>
    </rPh>
    <phoneticPr fontId="23"/>
  </si>
  <si>
    <t>No</t>
    <phoneticPr fontId="23"/>
  </si>
  <si>
    <t>登録番号</t>
    <rPh sb="0" eb="4">
      <t>トウロクバンゴウ</t>
    </rPh>
    <phoneticPr fontId="23"/>
  </si>
  <si>
    <t>申込日</t>
    <rPh sb="0" eb="3">
      <t>モウシコミビ</t>
    </rPh>
    <phoneticPr fontId="23"/>
  </si>
  <si>
    <t>会社名フリガナ</t>
    <rPh sb="0" eb="3">
      <t>カイシャメイ</t>
    </rPh>
    <phoneticPr fontId="23"/>
  </si>
  <si>
    <t>〒</t>
    <phoneticPr fontId="23"/>
  </si>
  <si>
    <t>住所</t>
    <rPh sb="0" eb="2">
      <t>ジュウショ</t>
    </rPh>
    <phoneticPr fontId="23"/>
  </si>
  <si>
    <t>URL</t>
    <phoneticPr fontId="23"/>
  </si>
  <si>
    <t>資本金</t>
    <rPh sb="0" eb="3">
      <t>シホンキン</t>
    </rPh>
    <phoneticPr fontId="23"/>
  </si>
  <si>
    <t>従業員</t>
    <rPh sb="0" eb="3">
      <t>ジュウギョウイン</t>
    </rPh>
    <phoneticPr fontId="23"/>
  </si>
  <si>
    <t>担当者</t>
    <rPh sb="0" eb="3">
      <t>タントウシャ</t>
    </rPh>
    <phoneticPr fontId="23"/>
  </si>
  <si>
    <t>所属</t>
    <rPh sb="0" eb="2">
      <t>ショゾク</t>
    </rPh>
    <phoneticPr fontId="23"/>
  </si>
  <si>
    <t>Email</t>
    <phoneticPr fontId="23"/>
  </si>
  <si>
    <t>ISO取得</t>
    <rPh sb="3" eb="5">
      <t>シュトク</t>
    </rPh>
    <phoneticPr fontId="23"/>
  </si>
  <si>
    <t>企業1</t>
    <rPh sb="0" eb="2">
      <t>キギョウ</t>
    </rPh>
    <phoneticPr fontId="23"/>
  </si>
  <si>
    <t>企業2</t>
    <rPh sb="0" eb="2">
      <t>キギョウ</t>
    </rPh>
    <phoneticPr fontId="23"/>
  </si>
  <si>
    <t>企業3</t>
    <rPh sb="0" eb="2">
      <t>キギョウ</t>
    </rPh>
    <phoneticPr fontId="23"/>
  </si>
  <si>
    <t>企業4</t>
    <rPh sb="0" eb="2">
      <t>キギョウ</t>
    </rPh>
    <phoneticPr fontId="23"/>
  </si>
  <si>
    <t>企業5</t>
    <rPh sb="0" eb="2">
      <t>キギョウ</t>
    </rPh>
    <phoneticPr fontId="23"/>
  </si>
  <si>
    <t>企業6</t>
    <rPh sb="0" eb="2">
      <t>キギョウ</t>
    </rPh>
    <phoneticPr fontId="23"/>
  </si>
  <si>
    <t>企業7</t>
    <rPh sb="0" eb="2">
      <t>キギョウ</t>
    </rPh>
    <phoneticPr fontId="23"/>
  </si>
  <si>
    <t>企業8</t>
    <rPh sb="0" eb="2">
      <t>キギョウ</t>
    </rPh>
    <phoneticPr fontId="23"/>
  </si>
  <si>
    <t>企業</t>
    <rPh sb="0" eb="2">
      <t>キギョウ</t>
    </rPh>
    <phoneticPr fontId="23"/>
  </si>
  <si>
    <t>海外対応</t>
    <rPh sb="0" eb="4">
      <t>カイガイタイオウ</t>
    </rPh>
    <phoneticPr fontId="23"/>
  </si>
  <si>
    <t>取引先1</t>
    <rPh sb="0" eb="3">
      <t>トリヒキサキ</t>
    </rPh>
    <phoneticPr fontId="23"/>
  </si>
  <si>
    <t>取引先2</t>
    <rPh sb="0" eb="3">
      <t>トリヒキサキ</t>
    </rPh>
    <phoneticPr fontId="23"/>
  </si>
  <si>
    <t>企業NO</t>
    <rPh sb="0" eb="2">
      <t>キギョウ</t>
    </rPh>
    <phoneticPr fontId="23"/>
  </si>
  <si>
    <t>お申込み前に入力漏れがないか、いま一度ご確認ください。</t>
    <rPh sb="1" eb="3">
      <t>モウシコ</t>
    </rPh>
    <rPh sb="6" eb="9">
      <t>ニュウリョクモ</t>
    </rPh>
    <rPh sb="17" eb="19">
      <t>イチド</t>
    </rPh>
    <rPh sb="20" eb="22">
      <t>カクニン</t>
    </rPh>
    <phoneticPr fontId="23"/>
  </si>
  <si>
    <t>「面談申込書」を事前に、商談希望の発注企業へ渡し、面談の可否を決めていただきます。</t>
    <rPh sb="1" eb="3">
      <t>メンダン</t>
    </rPh>
    <rPh sb="3" eb="6">
      <t>モウシコミショ</t>
    </rPh>
    <rPh sb="8" eb="10">
      <t>ジゼン</t>
    </rPh>
    <rPh sb="12" eb="14">
      <t>ショウダン</t>
    </rPh>
    <rPh sb="14" eb="16">
      <t>キボウ</t>
    </rPh>
    <rPh sb="17" eb="19">
      <t>ハッチュウ</t>
    </rPh>
    <rPh sb="19" eb="21">
      <t>キギョウ</t>
    </rPh>
    <rPh sb="22" eb="23">
      <t>ワタ</t>
    </rPh>
    <rPh sb="25" eb="27">
      <t>メンダン</t>
    </rPh>
    <rPh sb="28" eb="30">
      <t>カヒ</t>
    </rPh>
    <rPh sb="31" eb="32">
      <t>キ</t>
    </rPh>
    <phoneticPr fontId="23"/>
  </si>
  <si>
    <t>お申し込みをいただいた企業の中から、発注企業と調整の上、ご面談の可否について決定をさせていただきます。</t>
    <rPh sb="32" eb="34">
      <t>カヒ</t>
    </rPh>
    <phoneticPr fontId="23"/>
  </si>
  <si>
    <t>希望いただいた企業と商談できない場合がありますので、ご了承ください。</t>
    <rPh sb="0" eb="2">
      <t>キボウ</t>
    </rPh>
    <rPh sb="7" eb="9">
      <t>キギョウ</t>
    </rPh>
    <rPh sb="10" eb="12">
      <t>ショウダン</t>
    </rPh>
    <rPh sb="16" eb="18">
      <t>バアイ</t>
    </rPh>
    <rPh sb="27" eb="29">
      <t>リョウショウ</t>
    </rPh>
    <phoneticPr fontId="23"/>
  </si>
  <si>
    <t>主な機械設備</t>
    <rPh sb="0" eb="1">
      <t>オモ</t>
    </rPh>
    <rPh sb="2" eb="6">
      <t>キカイセツビ</t>
    </rPh>
    <phoneticPr fontId="4"/>
  </si>
  <si>
    <t>お申込者</t>
    <rPh sb="1" eb="3">
      <t>モウシコミ</t>
    </rPh>
    <rPh sb="3" eb="4">
      <t>シャ</t>
    </rPh>
    <phoneticPr fontId="4"/>
  </si>
  <si>
    <t>緊急連絡先</t>
    <rPh sb="0" eb="2">
      <t>キンキュウ</t>
    </rPh>
    <rPh sb="2" eb="5">
      <t>レンラクサキ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</si>
</sst>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560000000]000\-###\-####;0000\-##\-####"/>
    <numFmt numFmtId="178" formatCode="00"/>
    <numFmt numFmtId="179" formatCode="[&lt;=999]000;[&lt;=9999]000\-00;000\-0000"/>
  </numFmts>
  <fonts count="6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15"/>
      <color indexed="9"/>
      <name val="HG丸ｺﾞｼｯｸM-PRO"/>
      <family val="3"/>
      <charset val="128"/>
    </font>
    <font>
      <sz val="12"/>
      <color rgb="FFFF0000"/>
      <name val="ＭＳ Ｐゴシック"/>
      <family val="3"/>
      <charset val="128"/>
    </font>
    <font>
      <sz val="9"/>
      <color rgb="FFFF0000"/>
      <name val="Meiryo UI"/>
      <family val="3"/>
      <charset val="128"/>
    </font>
    <font>
      <sz val="9"/>
      <color indexed="10"/>
      <name val="Meiryo UI"/>
      <family val="3"/>
      <charset val="128"/>
    </font>
    <font>
      <sz val="10"/>
      <name val="Meiryo UI"/>
      <family val="3"/>
      <charset val="128"/>
    </font>
    <font>
      <sz val="10"/>
      <color theme="1"/>
      <name val="Meiryo UI"/>
      <family val="3"/>
      <charset val="128"/>
    </font>
    <font>
      <sz val="10.5"/>
      <color theme="1"/>
      <name val="メイリオ"/>
      <family val="3"/>
      <charset val="128"/>
    </font>
    <font>
      <b/>
      <sz val="11"/>
      <color theme="1"/>
      <name val="メイリオ"/>
      <family val="3"/>
      <charset val="128"/>
    </font>
    <font>
      <b/>
      <sz val="10.5"/>
      <color rgb="FFFF0000"/>
      <name val="メイリオ"/>
      <family val="3"/>
      <charset val="128"/>
    </font>
    <font>
      <sz val="10.5"/>
      <color rgb="FFFF0000"/>
      <name val="メイリオ"/>
      <family val="3"/>
      <charset val="128"/>
    </font>
    <font>
      <sz val="10"/>
      <color indexed="8"/>
      <name val="Meiryo UI"/>
      <family val="3"/>
      <charset val="128"/>
    </font>
    <font>
      <b/>
      <sz val="10"/>
      <color indexed="8"/>
      <name val="Meiryo UI"/>
      <family val="3"/>
      <charset val="128"/>
    </font>
    <font>
      <b/>
      <sz val="10"/>
      <color theme="1"/>
      <name val="Meiryo UI"/>
      <family val="3"/>
      <charset val="128"/>
    </font>
    <font>
      <sz val="10"/>
      <color rgb="FFFF0000"/>
      <name val="Meiryo UI"/>
      <family val="3"/>
      <charset val="128"/>
    </font>
    <font>
      <sz val="10"/>
      <color indexed="10"/>
      <name val="Meiryo UI"/>
      <family val="3"/>
      <charset val="128"/>
    </font>
    <font>
      <b/>
      <sz val="10"/>
      <name val="Meiryo UI"/>
      <family val="3"/>
      <charset val="128"/>
    </font>
    <font>
      <b/>
      <sz val="11"/>
      <color theme="1"/>
      <name val="Meiryo UI"/>
      <family val="3"/>
      <charset val="128"/>
    </font>
    <font>
      <b/>
      <sz val="11"/>
      <color theme="0"/>
      <name val="Meiryo UI"/>
      <family val="3"/>
      <charset val="128"/>
    </font>
    <font>
      <b/>
      <u/>
      <sz val="11"/>
      <color theme="0"/>
      <name val="Meiryo UI"/>
      <family val="3"/>
      <charset val="128"/>
    </font>
    <font>
      <b/>
      <sz val="12"/>
      <color theme="1"/>
      <name val="Meiryo UI"/>
      <family val="3"/>
      <charset val="128"/>
    </font>
    <font>
      <b/>
      <sz val="16"/>
      <color indexed="9"/>
      <name val="メイリオ"/>
      <family val="3"/>
      <charset val="128"/>
    </font>
    <font>
      <sz val="11"/>
      <color theme="1"/>
      <name val="Meiryo UI"/>
      <family val="3"/>
      <charset val="128"/>
    </font>
    <font>
      <b/>
      <sz val="10"/>
      <color indexed="81"/>
      <name val="Meiryo UI"/>
      <family val="3"/>
      <charset val="128"/>
    </font>
    <font>
      <sz val="10"/>
      <color indexed="81"/>
      <name val="Meiryo UI"/>
      <family val="3"/>
      <charset val="128"/>
    </font>
    <font>
      <sz val="11"/>
      <color theme="1"/>
      <name val="ＭＳ Ｐゴシック"/>
      <family val="3"/>
      <charset val="128"/>
      <scheme val="minor"/>
    </font>
    <font>
      <sz val="9"/>
      <color indexed="81"/>
      <name val="MS P ゴシック"/>
      <family val="3"/>
      <charset val="128"/>
    </font>
    <font>
      <b/>
      <sz val="14"/>
      <color theme="1"/>
      <name val="Meiryo UI"/>
      <family val="3"/>
      <charset val="128"/>
    </font>
    <font>
      <sz val="10.5"/>
      <color theme="1"/>
      <name val="Meiryo UI"/>
      <family val="3"/>
      <charset val="128"/>
    </font>
    <font>
      <sz val="12"/>
      <color theme="1"/>
      <name val="Meiryo UI"/>
      <family val="3"/>
      <charset val="128"/>
    </font>
    <font>
      <sz val="10"/>
      <color indexed="8"/>
      <name val="メイリオ"/>
      <family val="3"/>
      <charset val="128"/>
    </font>
    <font>
      <sz val="10"/>
      <color rgb="FF000000"/>
      <name val="Meiryo UI"/>
      <family val="3"/>
      <charset val="128"/>
    </font>
    <font>
      <b/>
      <sz val="10"/>
      <color rgb="FFFF0000"/>
      <name val="Meiryo UI"/>
      <family val="3"/>
      <charset val="128"/>
    </font>
    <font>
      <sz val="10"/>
      <color theme="0"/>
      <name val="Meiryo UI"/>
      <family val="3"/>
      <charset val="128"/>
    </font>
    <font>
      <b/>
      <sz val="16"/>
      <color theme="0"/>
      <name val="メイリオ"/>
      <family val="3"/>
      <charset val="128"/>
    </font>
    <font>
      <b/>
      <sz val="12"/>
      <color theme="0"/>
      <name val="Meiryo UI"/>
      <family val="3"/>
      <charset val="128"/>
    </font>
    <font>
      <sz val="14"/>
      <color theme="1"/>
      <name val="Meiryo UI"/>
      <family val="3"/>
      <charset val="128"/>
    </font>
    <font>
      <sz val="12"/>
      <color rgb="FFFF0000"/>
      <name val="Meiryo UI"/>
      <family val="3"/>
      <charset val="128"/>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32">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hair">
        <color theme="0" tint="-0.499984740745262"/>
      </left>
      <right/>
      <top/>
      <bottom/>
      <diagonal/>
    </border>
    <border>
      <left/>
      <right style="thin">
        <color theme="0" tint="-0.499984740745262"/>
      </right>
      <top/>
      <bottom/>
      <diagonal/>
    </border>
    <border>
      <left style="hair">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bottom style="medium">
        <color theme="1" tint="0.499984740745262"/>
      </bottom>
      <diagonal/>
    </border>
    <border>
      <left/>
      <right style="thin">
        <color theme="0" tint="-0.499984740745262"/>
      </right>
      <top style="hair">
        <color theme="0" tint="-0.499984740745262"/>
      </top>
      <bottom style="hair">
        <color theme="0" tint="-0.499984740745262"/>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hair">
        <color theme="0" tint="-0.34998626667073579"/>
      </top>
      <bottom style="hair">
        <color theme="0" tint="-0.34998626667073579"/>
      </bottom>
      <diagonal/>
    </border>
  </borders>
  <cellStyleXfs count="6">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xf numFmtId="38" fontId="52" fillId="0" borderId="0" applyFont="0" applyFill="0" applyBorder="0" applyAlignment="0" applyProtection="0">
      <alignment vertical="center"/>
    </xf>
  </cellStyleXfs>
  <cellXfs count="449">
    <xf numFmtId="0" fontId="0" fillId="0" borderId="0" xfId="0">
      <alignment vertical="center"/>
    </xf>
    <xf numFmtId="0" fontId="6" fillId="0" borderId="0" xfId="0" applyFont="1">
      <alignment vertical="center"/>
    </xf>
    <xf numFmtId="0" fontId="7" fillId="0" borderId="0" xfId="0" applyFont="1" applyFill="1">
      <alignment vertical="center"/>
    </xf>
    <xf numFmtId="0" fontId="0" fillId="0" borderId="0" xfId="0" applyFill="1">
      <alignment vertical="center"/>
    </xf>
    <xf numFmtId="0" fontId="9"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1" xfId="0" applyFont="1" applyBorder="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6" fillId="0" borderId="4" xfId="0" applyFont="1" applyBorder="1" applyAlignment="1" applyProtection="1">
      <alignment vertical="center"/>
    </xf>
    <xf numFmtId="0" fontId="6" fillId="0" borderId="4" xfId="0" applyFont="1" applyBorder="1" applyAlignment="1">
      <alignment vertical="center"/>
    </xf>
    <xf numFmtId="0" fontId="0" fillId="0" borderId="7" xfId="0"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8" fillId="0" borderId="0" xfId="0" applyFont="1" applyFill="1" applyBorder="1" applyProtection="1">
      <alignment vertical="center"/>
    </xf>
    <xf numFmtId="0" fontId="0" fillId="0" borderId="0" xfId="0" applyFill="1" applyBorder="1" applyProtection="1">
      <alignment vertical="center"/>
    </xf>
    <xf numFmtId="0" fontId="0" fillId="0" borderId="0" xfId="0" applyFill="1" applyAlignment="1">
      <alignment vertical="center" wrapText="1"/>
    </xf>
    <xf numFmtId="0" fontId="6" fillId="0" borderId="4" xfId="0" applyFont="1" applyBorder="1" applyAlignment="1" applyProtection="1">
      <alignment vertical="center" wrapText="1"/>
    </xf>
    <xf numFmtId="0" fontId="0" fillId="0" borderId="0" xfId="0" applyFill="1" applyProtection="1">
      <alignment vertical="center"/>
    </xf>
    <xf numFmtId="0" fontId="9" fillId="0" borderId="0" xfId="0" applyFont="1" applyFill="1" applyProtection="1">
      <alignment vertical="center"/>
    </xf>
    <xf numFmtId="0" fontId="0" fillId="2" borderId="0" xfId="0" applyFill="1" applyProtection="1">
      <alignment vertical="center"/>
    </xf>
    <xf numFmtId="0" fontId="6" fillId="0" borderId="6" xfId="0" applyFont="1" applyBorder="1" applyAlignment="1" applyProtection="1">
      <alignment vertical="center" wrapText="1"/>
    </xf>
    <xf numFmtId="0" fontId="6"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6" fillId="0" borderId="12" xfId="0" applyFont="1" applyFill="1" applyBorder="1" applyProtection="1">
      <alignment vertical="center"/>
    </xf>
    <xf numFmtId="0" fontId="6" fillId="0" borderId="12" xfId="0" applyFont="1" applyFill="1" applyBorder="1" applyAlignment="1" applyProtection="1">
      <alignment horizontal="left" vertical="center"/>
    </xf>
    <xf numFmtId="0" fontId="10" fillId="0" borderId="12" xfId="0" applyFont="1" applyFill="1" applyBorder="1" applyAlignment="1" applyProtection="1">
      <alignment horizontal="center" vertical="center"/>
    </xf>
    <xf numFmtId="0" fontId="6" fillId="0" borderId="13" xfId="0" applyFont="1" applyFill="1" applyBorder="1" applyProtection="1">
      <alignment vertical="center"/>
    </xf>
    <xf numFmtId="0" fontId="6" fillId="2" borderId="0" xfId="0" applyFont="1" applyFill="1" applyBorder="1" applyProtection="1">
      <alignment vertical="center"/>
    </xf>
    <xf numFmtId="0" fontId="10" fillId="2" borderId="0" xfId="0" applyFont="1" applyFill="1" applyBorder="1" applyProtection="1">
      <alignment vertical="center"/>
    </xf>
    <xf numFmtId="0" fontId="17" fillId="0" borderId="0" xfId="0" applyFont="1" applyBorder="1" applyAlignment="1" applyProtection="1">
      <alignment horizontal="left" vertical="center"/>
    </xf>
    <xf numFmtId="0" fontId="7" fillId="0" borderId="46"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xf>
    <xf numFmtId="0" fontId="0" fillId="0" borderId="50" xfId="0" applyFill="1" applyBorder="1" applyAlignment="1" applyProtection="1">
      <alignment vertical="center"/>
    </xf>
    <xf numFmtId="0" fontId="0" fillId="0" borderId="51" xfId="0" applyFill="1" applyBorder="1" applyAlignment="1" applyProtection="1">
      <alignment vertical="center"/>
    </xf>
    <xf numFmtId="0" fontId="0" fillId="0" borderId="0" xfId="0" applyFill="1" applyAlignment="1">
      <alignment horizontal="left" vertical="center"/>
    </xf>
    <xf numFmtId="0" fontId="18" fillId="0" borderId="0" xfId="0" applyFont="1" applyFill="1" applyAlignment="1">
      <alignment horizontal="left" vertical="center"/>
    </xf>
    <xf numFmtId="0" fontId="0" fillId="7" borderId="50" xfId="0" applyFill="1" applyBorder="1" applyAlignment="1" applyProtection="1">
      <alignment vertical="center"/>
    </xf>
    <xf numFmtId="0" fontId="34" fillId="0" borderId="0" xfId="0" applyFont="1" applyFill="1" applyBorder="1">
      <alignment vertical="center"/>
    </xf>
    <xf numFmtId="0" fontId="37" fillId="0" borderId="0" xfId="0" applyFont="1" applyFill="1" applyBorder="1" applyAlignment="1">
      <alignment horizontal="center" vertical="center"/>
    </xf>
    <xf numFmtId="0" fontId="34" fillId="0" borderId="90" xfId="0" applyFont="1" applyFill="1" applyBorder="1">
      <alignment vertical="center"/>
    </xf>
    <xf numFmtId="0" fontId="34" fillId="0" borderId="91" xfId="0" applyFont="1" applyFill="1" applyBorder="1" applyAlignment="1">
      <alignment horizontal="justify" vertical="center" wrapText="1"/>
    </xf>
    <xf numFmtId="0" fontId="34" fillId="0" borderId="90" xfId="0" applyFont="1" applyFill="1" applyBorder="1" applyAlignment="1">
      <alignment vertical="top"/>
    </xf>
    <xf numFmtId="0" fontId="34" fillId="0" borderId="91" xfId="0" applyFont="1" applyFill="1" applyBorder="1" applyAlignment="1">
      <alignment horizontal="justify" vertical="top" wrapText="1"/>
    </xf>
    <xf numFmtId="0" fontId="34" fillId="0" borderId="91" xfId="0" applyFont="1" applyFill="1" applyBorder="1" applyAlignment="1">
      <alignment horizontal="justify" vertical="center"/>
    </xf>
    <xf numFmtId="0" fontId="34" fillId="0" borderId="91" xfId="0" applyFont="1" applyFill="1" applyBorder="1" applyAlignment="1">
      <alignment vertical="center" wrapText="1"/>
    </xf>
    <xf numFmtId="0" fontId="34" fillId="0" borderId="92" xfId="0" applyFont="1" applyFill="1" applyBorder="1">
      <alignment vertical="center"/>
    </xf>
    <xf numFmtId="0" fontId="34" fillId="0" borderId="93" xfId="0" applyFont="1" applyFill="1" applyBorder="1" applyAlignment="1">
      <alignment horizontal="justify" vertical="center" wrapText="1"/>
    </xf>
    <xf numFmtId="0" fontId="33" fillId="0" borderId="0" xfId="0" applyFont="1" applyFill="1" applyProtection="1">
      <alignment vertical="center"/>
    </xf>
    <xf numFmtId="0" fontId="33" fillId="0" borderId="12" xfId="0" applyFont="1" applyFill="1" applyBorder="1" applyAlignment="1" applyProtection="1">
      <alignment vertical="center"/>
    </xf>
    <xf numFmtId="0" fontId="38" fillId="0" borderId="12" xfId="0" applyFont="1" applyFill="1" applyBorder="1" applyProtection="1">
      <alignment vertical="center"/>
    </xf>
    <xf numFmtId="0" fontId="38" fillId="0" borderId="12" xfId="0" applyFont="1" applyFill="1" applyBorder="1" applyAlignment="1" applyProtection="1">
      <alignment horizontal="center" vertical="center"/>
    </xf>
    <xf numFmtId="0" fontId="38" fillId="0" borderId="12" xfId="0" applyFont="1" applyFill="1" applyBorder="1" applyAlignment="1" applyProtection="1">
      <alignment horizontal="left" vertical="center"/>
    </xf>
    <xf numFmtId="0" fontId="32" fillId="0" borderId="12"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2" fillId="0" borderId="0" xfId="0" applyFont="1" applyFill="1" applyBorder="1" applyProtection="1">
      <alignment vertical="center"/>
    </xf>
    <xf numFmtId="0" fontId="45" fillId="10" borderId="0" xfId="0" applyFont="1" applyFill="1" applyProtection="1">
      <alignment vertical="center"/>
    </xf>
    <xf numFmtId="0" fontId="33" fillId="12" borderId="97" xfId="0" applyFont="1" applyFill="1" applyBorder="1" applyAlignment="1" applyProtection="1">
      <alignment horizontal="center" vertical="center" wrapText="1"/>
    </xf>
    <xf numFmtId="0" fontId="38" fillId="12" borderId="97" xfId="0" applyFont="1" applyFill="1" applyBorder="1" applyAlignment="1" applyProtection="1">
      <alignment horizontal="center" vertical="center" wrapText="1"/>
    </xf>
    <xf numFmtId="0" fontId="33" fillId="0" borderId="106" xfId="0" applyFont="1" applyFill="1" applyBorder="1" applyAlignment="1" applyProtection="1">
      <alignment horizontal="center" vertical="center"/>
    </xf>
    <xf numFmtId="0" fontId="33" fillId="0" borderId="107" xfId="0" applyFont="1" applyFill="1" applyBorder="1" applyAlignment="1" applyProtection="1">
      <alignment horizontal="center" vertical="center" shrinkToFit="1"/>
    </xf>
    <xf numFmtId="0" fontId="33" fillId="0" borderId="107" xfId="0" applyFont="1" applyFill="1" applyBorder="1" applyAlignment="1" applyProtection="1">
      <alignment horizontal="left" vertical="center" shrinkToFit="1"/>
    </xf>
    <xf numFmtId="0" fontId="33" fillId="0" borderId="119" xfId="0" applyFont="1" applyFill="1" applyBorder="1" applyAlignment="1" applyProtection="1">
      <alignment vertical="center"/>
    </xf>
    <xf numFmtId="0" fontId="33" fillId="0" borderId="120" xfId="0" applyFont="1" applyFill="1" applyBorder="1" applyAlignment="1" applyProtection="1">
      <alignment vertical="center"/>
    </xf>
    <xf numFmtId="0" fontId="33" fillId="0" borderId="121" xfId="0" applyFont="1" applyFill="1" applyBorder="1" applyAlignment="1" applyProtection="1">
      <alignment vertical="center"/>
    </xf>
    <xf numFmtId="0" fontId="33" fillId="0" borderId="0" xfId="0" applyFont="1">
      <alignment vertical="center"/>
    </xf>
    <xf numFmtId="0" fontId="54" fillId="0" borderId="0" xfId="0" applyFont="1" applyFill="1" applyBorder="1">
      <alignment vertical="center"/>
    </xf>
    <xf numFmtId="0" fontId="54" fillId="0" borderId="0" xfId="0" applyFont="1" applyFill="1" applyBorder="1" applyAlignment="1">
      <alignment horizontal="left" vertical="center"/>
    </xf>
    <xf numFmtId="0" fontId="55" fillId="0" borderId="0" xfId="0" applyFont="1" applyFill="1" applyBorder="1">
      <alignment vertical="center"/>
    </xf>
    <xf numFmtId="0" fontId="33" fillId="13" borderId="0" xfId="0" applyFont="1" applyFill="1" applyProtection="1">
      <alignment vertical="center"/>
    </xf>
    <xf numFmtId="0" fontId="47" fillId="13" borderId="0" xfId="0" applyFont="1" applyFill="1" applyAlignment="1" applyProtection="1">
      <alignment horizontal="center" vertical="center"/>
    </xf>
    <xf numFmtId="0" fontId="60" fillId="15" borderId="0" xfId="0" applyFont="1" applyFill="1" applyProtection="1">
      <alignment vertical="center"/>
    </xf>
    <xf numFmtId="0" fontId="62" fillId="15" borderId="0" xfId="0" applyFont="1" applyFill="1" applyAlignment="1" applyProtection="1">
      <alignment horizontal="center" vertical="center"/>
    </xf>
    <xf numFmtId="0" fontId="38" fillId="0" borderId="0" xfId="0" applyFont="1" applyFill="1" applyProtection="1">
      <alignment vertical="center"/>
    </xf>
    <xf numFmtId="0" fontId="46" fillId="10" borderId="0" xfId="0" applyFont="1" applyFill="1" applyAlignment="1" applyProtection="1">
      <alignment vertical="center"/>
    </xf>
    <xf numFmtId="0" fontId="45" fillId="10" borderId="0" xfId="0" applyFont="1" applyFill="1" applyAlignment="1" applyProtection="1">
      <alignment horizontal="left" vertical="center"/>
    </xf>
    <xf numFmtId="0" fontId="46" fillId="10" borderId="0" xfId="0" applyFont="1" applyFill="1" applyAlignment="1" applyProtection="1">
      <alignment horizontal="left" vertical="center"/>
    </xf>
    <xf numFmtId="0" fontId="44" fillId="0" borderId="0" xfId="0" applyFont="1" applyFill="1" applyProtection="1">
      <alignment vertical="center"/>
    </xf>
    <xf numFmtId="0" fontId="32" fillId="0" borderId="0" xfId="0" applyFont="1" applyFill="1" applyProtection="1">
      <alignment vertical="center"/>
    </xf>
    <xf numFmtId="0" fontId="32" fillId="0" borderId="106" xfId="1" applyFont="1" applyFill="1" applyBorder="1" applyAlignment="1" applyProtection="1">
      <alignment horizontal="center" vertical="center"/>
    </xf>
    <xf numFmtId="0" fontId="33" fillId="13" borderId="0" xfId="4" applyFont="1" applyFill="1" applyBorder="1" applyAlignment="1" applyProtection="1">
      <alignment horizontal="center" vertical="center"/>
    </xf>
    <xf numFmtId="0" fontId="33" fillId="13" borderId="0" xfId="4" applyFont="1" applyFill="1" applyBorder="1" applyAlignment="1" applyProtection="1">
      <alignment vertical="center"/>
    </xf>
    <xf numFmtId="0" fontId="33" fillId="13" borderId="0" xfId="0" applyFont="1" applyFill="1" applyBorder="1" applyProtection="1">
      <alignment vertical="center"/>
    </xf>
    <xf numFmtId="0" fontId="33" fillId="16" borderId="0" xfId="0" applyFont="1" applyFill="1">
      <alignment vertical="center"/>
    </xf>
    <xf numFmtId="0" fontId="33" fillId="7" borderId="0" xfId="0" applyFont="1" applyFill="1" applyProtection="1">
      <alignment vertical="center"/>
    </xf>
    <xf numFmtId="0" fontId="33" fillId="7" borderId="0" xfId="4" applyFont="1" applyFill="1" applyBorder="1" applyAlignment="1" applyProtection="1">
      <alignment horizontal="center" vertical="center"/>
    </xf>
    <xf numFmtId="0" fontId="33" fillId="7" borderId="0" xfId="4" applyFont="1" applyFill="1" applyBorder="1" applyAlignment="1" applyProtection="1">
      <alignment vertical="center"/>
    </xf>
    <xf numFmtId="0" fontId="33" fillId="7" borderId="0" xfId="0" applyFont="1" applyFill="1" applyBorder="1" applyProtection="1">
      <alignment vertical="center"/>
    </xf>
    <xf numFmtId="0" fontId="63" fillId="13" borderId="0" xfId="0" applyFont="1" applyFill="1" applyProtection="1">
      <alignment vertical="center"/>
    </xf>
    <xf numFmtId="0" fontId="56" fillId="13" borderId="0" xfId="0" applyFont="1" applyFill="1" applyProtection="1">
      <alignment vertical="center"/>
    </xf>
    <xf numFmtId="0" fontId="64" fillId="7" borderId="0" xfId="0" applyFont="1" applyFill="1" applyProtection="1">
      <alignment vertical="center"/>
    </xf>
    <xf numFmtId="0" fontId="56" fillId="7" borderId="0" xfId="0" applyFont="1" applyFill="1" applyProtection="1">
      <alignment vertical="center"/>
    </xf>
    <xf numFmtId="0" fontId="56" fillId="0" borderId="0" xfId="0" applyFont="1" applyFill="1" applyProtection="1">
      <alignment vertical="center"/>
    </xf>
    <xf numFmtId="0" fontId="54" fillId="13" borderId="0" xfId="0" applyFont="1" applyFill="1" applyProtection="1">
      <alignment vertical="center"/>
    </xf>
    <xf numFmtId="0" fontId="54" fillId="13" borderId="0" xfId="4" applyFont="1" applyFill="1" applyBorder="1" applyAlignment="1" applyProtection="1">
      <alignment horizontal="center" vertical="center"/>
    </xf>
    <xf numFmtId="0" fontId="54" fillId="13" borderId="0" xfId="4" applyFont="1" applyFill="1" applyBorder="1" applyAlignment="1" applyProtection="1">
      <alignment vertical="center"/>
    </xf>
    <xf numFmtId="0" fontId="54" fillId="13" borderId="0" xfId="0" applyFont="1" applyFill="1" applyBorder="1" applyProtection="1">
      <alignment vertical="center"/>
    </xf>
    <xf numFmtId="0" fontId="54" fillId="0" borderId="0" xfId="0" applyFont="1" applyFill="1" applyProtection="1">
      <alignment vertical="center"/>
    </xf>
    <xf numFmtId="0" fontId="54" fillId="0" borderId="122" xfId="0" applyFont="1" applyFill="1" applyBorder="1" applyAlignment="1">
      <alignment horizontal="center" vertical="center"/>
    </xf>
    <xf numFmtId="0" fontId="54"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9" borderId="88" xfId="0" applyFont="1" applyFill="1" applyBorder="1" applyAlignment="1">
      <alignment horizontal="left" vertical="center"/>
    </xf>
    <xf numFmtId="0" fontId="35" fillId="9" borderId="89" xfId="0" applyFont="1" applyFill="1" applyBorder="1" applyAlignment="1">
      <alignment horizontal="left" vertical="center"/>
    </xf>
    <xf numFmtId="0" fontId="35" fillId="9" borderId="90" xfId="0" applyFont="1" applyFill="1" applyBorder="1" applyAlignment="1">
      <alignment horizontal="left" vertical="center"/>
    </xf>
    <xf numFmtId="0" fontId="35" fillId="9" borderId="91" xfId="0" applyFont="1" applyFill="1" applyBorder="1" applyAlignment="1">
      <alignment horizontal="left" vertical="center"/>
    </xf>
    <xf numFmtId="0" fontId="35" fillId="9" borderId="90" xfId="0" applyFont="1" applyFill="1" applyBorder="1" applyAlignment="1">
      <alignment horizontal="left" vertical="center" wrapText="1"/>
    </xf>
    <xf numFmtId="0" fontId="35" fillId="9" borderId="91" xfId="0" applyFont="1" applyFill="1" applyBorder="1" applyAlignment="1">
      <alignment horizontal="left" vertical="center" wrapText="1"/>
    </xf>
    <xf numFmtId="0" fontId="38" fillId="0" borderId="98" xfId="0" applyFont="1" applyFill="1" applyBorder="1" applyAlignment="1" applyProtection="1">
      <alignment horizontal="left" vertical="center"/>
      <protection locked="0"/>
    </xf>
    <xf numFmtId="0" fontId="33" fillId="0" borderId="98" xfId="0" applyFont="1" applyFill="1" applyBorder="1" applyAlignment="1" applyProtection="1">
      <alignment horizontal="left" vertical="center"/>
      <protection locked="0"/>
    </xf>
    <xf numFmtId="0" fontId="38" fillId="0" borderId="98" xfId="0" applyFont="1" applyFill="1" applyBorder="1" applyAlignment="1" applyProtection="1">
      <alignment horizontal="center" vertical="center" shrinkToFit="1"/>
    </xf>
    <xf numFmtId="0" fontId="38" fillId="0" borderId="98" xfId="0" applyFont="1" applyFill="1" applyBorder="1" applyAlignment="1" applyProtection="1">
      <alignment horizontal="right" vertical="center" shrinkToFit="1"/>
      <protection locked="0"/>
    </xf>
    <xf numFmtId="0" fontId="41" fillId="0" borderId="124" xfId="0" applyFont="1" applyFill="1" applyBorder="1" applyAlignment="1" applyProtection="1">
      <alignment horizontal="left" vertical="center"/>
    </xf>
    <xf numFmtId="0" fontId="41" fillId="0" borderId="126" xfId="0" applyFont="1" applyFill="1" applyBorder="1" applyAlignment="1" applyProtection="1">
      <alignment horizontal="left" vertical="center"/>
    </xf>
    <xf numFmtId="0" fontId="41" fillId="0" borderId="131" xfId="0" applyFont="1" applyFill="1" applyBorder="1" applyAlignment="1" applyProtection="1">
      <alignment horizontal="left" vertical="center"/>
    </xf>
    <xf numFmtId="0" fontId="32" fillId="0" borderId="106" xfId="1" applyFont="1" applyFill="1" applyBorder="1" applyAlignment="1" applyProtection="1">
      <alignment horizontal="left" vertical="center"/>
      <protection locked="0"/>
    </xf>
    <xf numFmtId="0" fontId="32" fillId="0" borderId="107" xfId="1" applyFont="1" applyFill="1" applyBorder="1" applyAlignment="1" applyProtection="1">
      <alignment horizontal="left" vertical="center"/>
      <protection locked="0"/>
    </xf>
    <xf numFmtId="0" fontId="40" fillId="9" borderId="105" xfId="0" applyFont="1" applyFill="1" applyBorder="1" applyAlignment="1" applyProtection="1">
      <alignment horizontal="center" vertical="center" wrapText="1"/>
    </xf>
    <xf numFmtId="0" fontId="40" fillId="9" borderId="106" xfId="0" applyFont="1" applyFill="1" applyBorder="1" applyAlignment="1" applyProtection="1">
      <alignment horizontal="center" vertical="center" wrapText="1"/>
    </xf>
    <xf numFmtId="0" fontId="31" fillId="0" borderId="106" xfId="0" applyFont="1" applyFill="1" applyBorder="1" applyAlignment="1" applyProtection="1">
      <alignment horizontal="left" vertical="center"/>
    </xf>
    <xf numFmtId="0" fontId="31" fillId="0" borderId="107" xfId="0" applyFont="1" applyFill="1" applyBorder="1" applyAlignment="1" applyProtection="1">
      <alignment horizontal="left" vertical="center"/>
    </xf>
    <xf numFmtId="0" fontId="58" fillId="0" borderId="114" xfId="0" quotePrefix="1" applyFont="1" applyFill="1" applyBorder="1" applyAlignment="1" applyProtection="1">
      <alignment horizontal="left" vertical="center"/>
      <protection locked="0"/>
    </xf>
    <xf numFmtId="0" fontId="57" fillId="0" borderId="0" xfId="0" applyFont="1" applyFill="1" applyBorder="1" applyAlignment="1" applyProtection="1">
      <alignment horizontal="left" vertical="center"/>
      <protection locked="0"/>
    </xf>
    <xf numFmtId="0" fontId="57" fillId="0" borderId="115" xfId="0" applyFont="1" applyFill="1" applyBorder="1" applyAlignment="1" applyProtection="1">
      <alignment horizontal="left" vertical="center"/>
      <protection locked="0"/>
    </xf>
    <xf numFmtId="0" fontId="33" fillId="0" borderId="95" xfId="0" applyFont="1" applyFill="1" applyBorder="1" applyAlignment="1" applyProtection="1">
      <alignment horizontal="left" vertical="center"/>
      <protection locked="0"/>
    </xf>
    <xf numFmtId="0" fontId="33" fillId="0" borderId="96" xfId="0" applyFont="1" applyFill="1" applyBorder="1" applyAlignment="1" applyProtection="1">
      <alignment horizontal="left" vertical="center"/>
      <protection locked="0"/>
    </xf>
    <xf numFmtId="0" fontId="33" fillId="0" borderId="99" xfId="0" applyFont="1" applyFill="1" applyBorder="1" applyAlignment="1" applyProtection="1">
      <alignment horizontal="left" vertical="center"/>
      <protection locked="0"/>
    </xf>
    <xf numFmtId="0" fontId="40" fillId="11" borderId="97" xfId="0" applyFont="1" applyFill="1" applyBorder="1" applyAlignment="1" applyProtection="1">
      <alignment horizontal="center" vertical="center"/>
    </xf>
    <xf numFmtId="0" fontId="40" fillId="11" borderId="98" xfId="0" applyFont="1" applyFill="1" applyBorder="1" applyAlignment="1" applyProtection="1">
      <alignment horizontal="center" vertical="center"/>
    </xf>
    <xf numFmtId="0" fontId="40" fillId="11" borderId="94" xfId="0" applyFont="1" applyFill="1" applyBorder="1" applyAlignment="1" applyProtection="1">
      <alignment horizontal="center" vertical="center"/>
    </xf>
    <xf numFmtId="0" fontId="40" fillId="11" borderId="95" xfId="0" applyFont="1" applyFill="1" applyBorder="1" applyAlignment="1" applyProtection="1">
      <alignment horizontal="center" vertical="center"/>
    </xf>
    <xf numFmtId="0" fontId="32" fillId="0" borderId="0" xfId="0" applyFont="1" applyFill="1" applyBorder="1" applyAlignment="1" applyProtection="1">
      <alignment horizontal="center" vertical="center" shrinkToFit="1"/>
    </xf>
    <xf numFmtId="0" fontId="32" fillId="0" borderId="87"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87" xfId="0" applyFont="1" applyFill="1" applyBorder="1" applyAlignment="1" applyProtection="1">
      <alignment horizontal="center" shrinkToFit="1"/>
    </xf>
    <xf numFmtId="0" fontId="32" fillId="0" borderId="0" xfId="0" applyFont="1" applyFill="1" applyBorder="1" applyAlignment="1" applyProtection="1">
      <alignment horizontal="center" shrinkToFit="1"/>
    </xf>
    <xf numFmtId="0" fontId="32" fillId="0" borderId="4" xfId="0" applyFont="1" applyFill="1" applyBorder="1" applyAlignment="1" applyProtection="1">
      <alignment horizontal="center" shrinkToFit="1"/>
    </xf>
    <xf numFmtId="0" fontId="38" fillId="0" borderId="98" xfId="0" applyFont="1" applyFill="1" applyBorder="1" applyAlignment="1" applyProtection="1">
      <alignment horizontal="left" vertical="top" wrapText="1"/>
    </xf>
    <xf numFmtId="0" fontId="38" fillId="0" borderId="99" xfId="0" applyFont="1" applyFill="1" applyBorder="1" applyAlignment="1" applyProtection="1">
      <alignment horizontal="left" vertical="top" wrapText="1"/>
    </xf>
    <xf numFmtId="0" fontId="38" fillId="0" borderId="125" xfId="0" applyFont="1" applyFill="1" applyBorder="1" applyAlignment="1" applyProtection="1">
      <alignment horizontal="left" vertical="top" wrapText="1"/>
    </xf>
    <xf numFmtId="0" fontId="38" fillId="0" borderId="98" xfId="0" quotePrefix="1" applyFont="1" applyFill="1" applyBorder="1" applyAlignment="1" applyProtection="1">
      <alignment horizontal="left" vertical="center"/>
      <protection locked="0"/>
    </xf>
    <xf numFmtId="0" fontId="33" fillId="0" borderId="98" xfId="0" applyFont="1" applyFill="1" applyBorder="1" applyAlignment="1" applyProtection="1">
      <alignment horizontal="right" vertical="center" shrinkToFit="1"/>
      <protection locked="0"/>
    </xf>
    <xf numFmtId="0" fontId="38" fillId="12" borderId="98" xfId="0" applyFont="1" applyFill="1" applyBorder="1" applyAlignment="1" applyProtection="1">
      <alignment horizontal="center" vertical="center"/>
    </xf>
    <xf numFmtId="0" fontId="33" fillId="12" borderId="98" xfId="0" applyFont="1" applyFill="1" applyBorder="1" applyProtection="1">
      <alignment vertical="center"/>
    </xf>
    <xf numFmtId="0" fontId="38" fillId="12" borderId="98" xfId="0" applyFont="1" applyFill="1" applyBorder="1" applyAlignment="1" applyProtection="1">
      <alignment horizontal="center" vertical="center" shrinkToFit="1"/>
    </xf>
    <xf numFmtId="0" fontId="38" fillId="12" borderId="98" xfId="0" applyFont="1" applyFill="1" applyBorder="1" applyAlignment="1" applyProtection="1">
      <alignment horizontal="center" vertical="center" wrapText="1"/>
    </xf>
    <xf numFmtId="0" fontId="33" fillId="0" borderId="98" xfId="0" applyFont="1" applyFill="1" applyBorder="1" applyAlignment="1" applyProtection="1">
      <alignment horizontal="center" vertical="center" shrinkToFit="1"/>
    </xf>
    <xf numFmtId="0" fontId="33" fillId="0" borderId="106" xfId="0" applyFont="1" applyFill="1" applyBorder="1" applyAlignment="1" applyProtection="1">
      <alignment horizontal="left" vertical="center"/>
      <protection locked="0"/>
    </xf>
    <xf numFmtId="0" fontId="40" fillId="9" borderId="106" xfId="0" applyFont="1" applyFill="1" applyBorder="1" applyAlignment="1" applyProtection="1">
      <alignment horizontal="center" vertical="center"/>
    </xf>
    <xf numFmtId="0" fontId="43" fillId="9" borderId="119" xfId="1" applyFont="1" applyFill="1" applyBorder="1" applyAlignment="1" applyProtection="1">
      <alignment horizontal="center" vertical="center"/>
    </xf>
    <xf numFmtId="0" fontId="43" fillId="9" borderId="120" xfId="1" applyFont="1" applyFill="1" applyBorder="1" applyAlignment="1" applyProtection="1">
      <alignment horizontal="center" vertical="center"/>
    </xf>
    <xf numFmtId="0" fontId="43" fillId="9" borderId="121" xfId="1" applyFont="1" applyFill="1" applyBorder="1" applyAlignment="1" applyProtection="1">
      <alignment horizontal="center" vertical="center"/>
    </xf>
    <xf numFmtId="0" fontId="32" fillId="0" borderId="119" xfId="1" applyFont="1" applyFill="1" applyBorder="1" applyAlignment="1" applyProtection="1">
      <alignment horizontal="center" vertical="center"/>
      <protection locked="0"/>
    </xf>
    <xf numFmtId="0" fontId="32" fillId="0" borderId="120" xfId="1" applyFont="1" applyFill="1" applyBorder="1" applyAlignment="1" applyProtection="1">
      <alignment horizontal="center" vertical="center"/>
      <protection locked="0"/>
    </xf>
    <xf numFmtId="0" fontId="32" fillId="0" borderId="123" xfId="1" applyFont="1" applyFill="1" applyBorder="1" applyAlignment="1" applyProtection="1">
      <alignment horizontal="center" vertical="center"/>
      <protection locked="0"/>
    </xf>
    <xf numFmtId="0" fontId="39" fillId="9" borderId="105" xfId="0" applyFont="1" applyFill="1" applyBorder="1" applyAlignment="1" applyProtection="1">
      <alignment horizontal="center" vertical="center" wrapText="1"/>
    </xf>
    <xf numFmtId="0" fontId="39" fillId="9" borderId="106" xfId="0" applyFont="1" applyFill="1" applyBorder="1" applyAlignment="1" applyProtection="1">
      <alignment horizontal="center" vertical="center" wrapText="1"/>
    </xf>
    <xf numFmtId="0" fontId="39" fillId="9" borderId="108" xfId="0" applyFont="1" applyFill="1" applyBorder="1" applyAlignment="1" applyProtection="1">
      <alignment horizontal="center" vertical="center" wrapText="1"/>
    </xf>
    <xf numFmtId="0" fontId="39" fillId="9" borderId="109" xfId="0" applyFont="1" applyFill="1" applyBorder="1" applyAlignment="1" applyProtection="1">
      <alignment horizontal="center" vertical="center" wrapText="1"/>
    </xf>
    <xf numFmtId="0" fontId="40" fillId="9" borderId="105" xfId="0" applyFont="1" applyFill="1" applyBorder="1" applyAlignment="1" applyProtection="1">
      <alignment horizontal="center" vertical="center"/>
    </xf>
    <xf numFmtId="0" fontId="38" fillId="0" borderId="106" xfId="0" applyFont="1" applyFill="1" applyBorder="1" applyAlignment="1" applyProtection="1">
      <alignment horizontal="left" vertical="center" wrapText="1"/>
      <protection locked="0"/>
    </xf>
    <xf numFmtId="0" fontId="38" fillId="0" borderId="107" xfId="0" applyFont="1" applyFill="1" applyBorder="1" applyAlignment="1" applyProtection="1">
      <alignment horizontal="left" vertical="center" wrapText="1"/>
      <protection locked="0"/>
    </xf>
    <xf numFmtId="0" fontId="38" fillId="0" borderId="109" xfId="0" applyFont="1" applyFill="1" applyBorder="1" applyAlignment="1" applyProtection="1">
      <alignment horizontal="center" vertical="center" wrapText="1"/>
      <protection locked="0"/>
    </xf>
    <xf numFmtId="0" fontId="38" fillId="0" borderId="110" xfId="0" applyFont="1" applyFill="1" applyBorder="1" applyAlignment="1" applyProtection="1">
      <alignment horizontal="center" vertical="center" wrapText="1"/>
      <protection locked="0"/>
    </xf>
    <xf numFmtId="0" fontId="58" fillId="0" borderId="111" xfId="0" quotePrefix="1" applyFont="1" applyFill="1" applyBorder="1" applyAlignment="1" applyProtection="1">
      <alignment horizontal="left" vertical="center"/>
      <protection locked="0"/>
    </xf>
    <xf numFmtId="0" fontId="57" fillId="0" borderId="112" xfId="0" applyFont="1" applyFill="1" applyBorder="1" applyAlignment="1" applyProtection="1">
      <alignment horizontal="left" vertical="center"/>
      <protection locked="0"/>
    </xf>
    <xf numFmtId="0" fontId="57" fillId="0" borderId="113" xfId="0" applyFont="1" applyFill="1" applyBorder="1" applyAlignment="1" applyProtection="1">
      <alignment horizontal="left" vertical="center"/>
      <protection locked="0"/>
    </xf>
    <xf numFmtId="0" fontId="48" fillId="8" borderId="0" xfId="0" applyFont="1" applyFill="1" applyAlignment="1" applyProtection="1">
      <alignment horizontal="center" vertical="center" wrapText="1"/>
    </xf>
    <xf numFmtId="0" fontId="48" fillId="8" borderId="0" xfId="0" applyFont="1" applyFill="1" applyAlignment="1" applyProtection="1">
      <alignment horizontal="center" vertical="center"/>
    </xf>
    <xf numFmtId="0" fontId="49" fillId="0" borderId="0" xfId="0" applyFont="1" applyFill="1" applyAlignment="1" applyProtection="1">
      <alignment horizontal="center" wrapText="1"/>
    </xf>
    <xf numFmtId="0" fontId="49" fillId="0" borderId="0" xfId="0" applyFont="1" applyFill="1" applyAlignment="1" applyProtection="1">
      <alignment horizontal="center"/>
    </xf>
    <xf numFmtId="0" fontId="39" fillId="9" borderId="102" xfId="0" applyFont="1" applyFill="1" applyBorder="1" applyAlignment="1" applyProtection="1">
      <alignment horizontal="center" vertical="center"/>
    </xf>
    <xf numFmtId="0" fontId="39" fillId="9" borderId="103" xfId="0" applyFont="1" applyFill="1" applyBorder="1" applyAlignment="1" applyProtection="1">
      <alignment horizontal="center" vertical="center"/>
    </xf>
    <xf numFmtId="176" fontId="33" fillId="0" borderId="106" xfId="0" applyNumberFormat="1" applyFont="1" applyFill="1" applyBorder="1" applyAlignment="1" applyProtection="1">
      <alignment horizontal="right" vertical="center"/>
      <protection locked="0"/>
    </xf>
    <xf numFmtId="0" fontId="40" fillId="9" borderId="103" xfId="0" applyNumberFormat="1" applyFont="1" applyFill="1" applyBorder="1" applyAlignment="1" applyProtection="1">
      <alignment horizontal="center" vertical="center"/>
    </xf>
    <xf numFmtId="0" fontId="40" fillId="9" borderId="106" xfId="0" applyNumberFormat="1" applyFont="1" applyFill="1" applyBorder="1" applyAlignment="1" applyProtection="1">
      <alignment horizontal="center" vertical="center"/>
    </xf>
    <xf numFmtId="177" fontId="40" fillId="9" borderId="106" xfId="0" applyNumberFormat="1" applyFont="1" applyFill="1" applyBorder="1" applyAlignment="1" applyProtection="1">
      <alignment horizontal="center" vertical="center"/>
    </xf>
    <xf numFmtId="0" fontId="33" fillId="0" borderId="103" xfId="0" applyNumberFormat="1" applyFont="1" applyFill="1" applyBorder="1" applyAlignment="1" applyProtection="1">
      <alignment horizontal="left" vertical="center"/>
      <protection locked="0"/>
    </xf>
    <xf numFmtId="0" fontId="33" fillId="0" borderId="104" xfId="0" applyNumberFormat="1" applyFont="1" applyFill="1" applyBorder="1" applyAlignment="1" applyProtection="1">
      <alignment horizontal="left" vertical="center"/>
      <protection locked="0"/>
    </xf>
    <xf numFmtId="0" fontId="33" fillId="0" borderId="106" xfId="0" applyNumberFormat="1" applyFont="1" applyFill="1" applyBorder="1" applyAlignment="1" applyProtection="1">
      <alignment horizontal="left" vertical="center"/>
      <protection locked="0"/>
    </xf>
    <xf numFmtId="0" fontId="33" fillId="0" borderId="107" xfId="0" applyNumberFormat="1" applyFont="1" applyFill="1" applyBorder="1" applyAlignment="1" applyProtection="1">
      <alignment horizontal="left" vertical="center"/>
      <protection locked="0"/>
    </xf>
    <xf numFmtId="177" fontId="33" fillId="0" borderId="106" xfId="0" applyNumberFormat="1" applyFont="1" applyFill="1" applyBorder="1" applyAlignment="1" applyProtection="1">
      <alignment horizontal="left" vertical="center"/>
      <protection locked="0"/>
    </xf>
    <xf numFmtId="177" fontId="33" fillId="0" borderId="107" xfId="0" applyNumberFormat="1" applyFont="1" applyFill="1" applyBorder="1" applyAlignment="1" applyProtection="1">
      <alignment horizontal="left" vertical="center"/>
      <protection locked="0"/>
    </xf>
    <xf numFmtId="0" fontId="33" fillId="0" borderId="103" xfId="0" applyFont="1" applyFill="1" applyBorder="1" applyAlignment="1" applyProtection="1">
      <alignment horizontal="left" vertical="center"/>
      <protection locked="0"/>
    </xf>
    <xf numFmtId="0" fontId="47" fillId="0" borderId="106" xfId="0" applyFont="1" applyFill="1" applyBorder="1" applyAlignment="1" applyProtection="1">
      <alignment horizontal="left" vertical="center"/>
      <protection locked="0"/>
    </xf>
    <xf numFmtId="0" fontId="30" fillId="0" borderId="106" xfId="0" applyFont="1" applyFill="1" applyBorder="1" applyAlignment="1" applyProtection="1">
      <alignment horizontal="left" vertical="center"/>
    </xf>
    <xf numFmtId="0" fontId="30" fillId="0" borderId="107" xfId="0" applyFont="1" applyFill="1" applyBorder="1" applyAlignment="1" applyProtection="1">
      <alignment horizontal="left" vertical="center"/>
    </xf>
    <xf numFmtId="0" fontId="32" fillId="0" borderId="106" xfId="1" applyFont="1" applyFill="1" applyBorder="1" applyAlignment="1" applyProtection="1">
      <alignment horizontal="center" vertical="center"/>
      <protection locked="0"/>
    </xf>
    <xf numFmtId="179" fontId="33" fillId="0" borderId="106" xfId="0" applyNumberFormat="1" applyFont="1" applyFill="1" applyBorder="1" applyAlignment="1" applyProtection="1">
      <alignment horizontal="center" vertical="center"/>
      <protection locked="0"/>
    </xf>
    <xf numFmtId="0" fontId="40" fillId="0" borderId="106" xfId="0" applyFont="1" applyFill="1" applyBorder="1" applyAlignment="1" applyProtection="1">
      <alignment horizontal="center" vertical="center"/>
    </xf>
    <xf numFmtId="38" fontId="33" fillId="0" borderId="106" xfId="5" applyFont="1" applyFill="1" applyBorder="1" applyAlignment="1" applyProtection="1">
      <alignment horizontal="right" vertical="center"/>
      <protection locked="0"/>
    </xf>
    <xf numFmtId="0" fontId="59" fillId="13" borderId="130" xfId="4" applyFont="1" applyFill="1" applyBorder="1" applyAlignment="1" applyProtection="1">
      <alignment horizontal="center" vertical="center"/>
    </xf>
    <xf numFmtId="0" fontId="59" fillId="13" borderId="129" xfId="4" applyFont="1" applyFill="1" applyBorder="1" applyAlignment="1" applyProtection="1">
      <alignment horizontal="center" vertical="center"/>
    </xf>
    <xf numFmtId="0" fontId="33" fillId="13" borderId="128" xfId="0" applyFont="1" applyFill="1" applyBorder="1" applyAlignment="1" applyProtection="1">
      <alignment horizontal="center" vertical="center"/>
    </xf>
    <xf numFmtId="0" fontId="33" fillId="13" borderId="129" xfId="0" applyFont="1" applyFill="1" applyBorder="1" applyAlignment="1" applyProtection="1">
      <alignment horizontal="center" vertical="center"/>
    </xf>
    <xf numFmtId="178" fontId="56" fillId="14" borderId="127" xfId="4" applyNumberFormat="1" applyFont="1" applyFill="1" applyBorder="1" applyAlignment="1" applyProtection="1">
      <alignment horizontal="center" vertical="center"/>
      <protection locked="0"/>
    </xf>
    <xf numFmtId="0" fontId="56" fillId="13" borderId="128" xfId="4" applyFont="1" applyFill="1" applyBorder="1" applyAlignment="1" applyProtection="1">
      <alignment horizontal="left" vertical="center"/>
    </xf>
    <xf numFmtId="0" fontId="56" fillId="13" borderId="130" xfId="4" applyFont="1" applyFill="1" applyBorder="1" applyAlignment="1" applyProtection="1">
      <alignment horizontal="left" vertical="center"/>
    </xf>
    <xf numFmtId="0" fontId="40" fillId="11" borderId="124" xfId="0" applyFont="1" applyFill="1" applyBorder="1" applyAlignment="1" applyProtection="1">
      <alignment horizontal="center" vertical="center"/>
    </xf>
    <xf numFmtId="0" fontId="40" fillId="11" borderId="125" xfId="0" applyFont="1" applyFill="1" applyBorder="1" applyAlignment="1" applyProtection="1">
      <alignment horizontal="center" vertical="center"/>
    </xf>
    <xf numFmtId="0" fontId="33" fillId="0" borderId="124" xfId="0" applyFont="1" applyFill="1" applyBorder="1" applyAlignment="1" applyProtection="1">
      <alignment horizontal="left" vertical="center"/>
      <protection locked="0"/>
    </xf>
    <xf numFmtId="0" fontId="33" fillId="0" borderId="126" xfId="0" applyFont="1" applyFill="1" applyBorder="1" applyAlignment="1" applyProtection="1">
      <alignment horizontal="left" vertical="center"/>
      <protection locked="0"/>
    </xf>
    <xf numFmtId="0" fontId="33" fillId="0" borderId="125" xfId="0" applyFont="1" applyFill="1" applyBorder="1" applyAlignment="1" applyProtection="1">
      <alignment horizontal="left" vertical="center"/>
      <protection locked="0"/>
    </xf>
    <xf numFmtId="0" fontId="42" fillId="0" borderId="126" xfId="0" applyFont="1" applyFill="1" applyBorder="1" applyAlignment="1" applyProtection="1">
      <alignment horizontal="center" vertical="center"/>
    </xf>
    <xf numFmtId="0" fontId="61" fillId="15" borderId="0" xfId="0" applyFont="1" applyFill="1" applyAlignment="1" applyProtection="1">
      <alignment horizontal="center" vertical="center"/>
    </xf>
    <xf numFmtId="0" fontId="47" fillId="13" borderId="127" xfId="0" applyFont="1" applyFill="1" applyBorder="1" applyAlignment="1" applyProtection="1">
      <alignment horizontal="center" vertical="center"/>
    </xf>
    <xf numFmtId="0" fontId="47" fillId="14" borderId="127" xfId="0" applyFont="1" applyFill="1" applyBorder="1" applyAlignment="1" applyProtection="1">
      <alignment horizontal="left" vertical="center"/>
    </xf>
    <xf numFmtId="0" fontId="40" fillId="11" borderId="100" xfId="0" applyFont="1" applyFill="1" applyBorder="1" applyAlignment="1" applyProtection="1">
      <alignment horizontal="center" vertical="center"/>
    </xf>
    <xf numFmtId="0" fontId="40" fillId="11" borderId="101" xfId="0" applyFont="1" applyFill="1" applyBorder="1" applyAlignment="1" applyProtection="1">
      <alignment horizontal="center" vertical="center"/>
    </xf>
    <xf numFmtId="0" fontId="32" fillId="0" borderId="116" xfId="0" applyFont="1" applyFill="1" applyBorder="1" applyAlignment="1" applyProtection="1">
      <alignment horizontal="left" vertical="center"/>
      <protection locked="0"/>
    </xf>
    <xf numFmtId="0" fontId="32" fillId="0" borderId="117" xfId="0" applyFont="1" applyFill="1" applyBorder="1" applyAlignment="1" applyProtection="1">
      <alignment horizontal="left" vertical="center"/>
      <protection locked="0"/>
    </xf>
    <xf numFmtId="0" fontId="32" fillId="0" borderId="118" xfId="0" applyFont="1" applyFill="1" applyBorder="1" applyAlignment="1" applyProtection="1">
      <alignment horizontal="left" vertical="center"/>
      <protection locked="0"/>
    </xf>
    <xf numFmtId="0" fontId="43" fillId="0" borderId="87"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4" xfId="0" applyFont="1" applyFill="1" applyBorder="1" applyAlignment="1" applyProtection="1">
      <alignment horizontal="center" vertical="center" shrinkToFit="1"/>
    </xf>
    <xf numFmtId="0" fontId="43" fillId="0" borderId="10" xfId="0" applyFont="1" applyFill="1" applyBorder="1" applyAlignment="1" applyProtection="1">
      <alignment horizontal="center" vertical="center" wrapText="1" shrinkToFit="1"/>
    </xf>
    <xf numFmtId="0" fontId="43" fillId="0" borderId="0" xfId="0" applyFont="1" applyFill="1" applyBorder="1" applyAlignment="1" applyProtection="1">
      <alignment horizontal="center" vertical="center" wrapText="1" shrinkToFit="1"/>
    </xf>
    <xf numFmtId="0" fontId="43" fillId="0" borderId="84" xfId="0" applyFont="1" applyFill="1" applyBorder="1" applyAlignment="1" applyProtection="1">
      <alignment horizontal="center" vertical="center" wrapText="1" shrinkToFit="1"/>
    </xf>
    <xf numFmtId="0" fontId="43" fillId="0" borderId="11" xfId="0" applyFont="1" applyFill="1" applyBorder="1" applyAlignment="1" applyProtection="1">
      <alignment horizontal="center" vertical="center" wrapText="1" shrinkToFit="1"/>
    </xf>
    <xf numFmtId="0" fontId="43" fillId="0" borderId="12" xfId="0" applyFont="1" applyFill="1" applyBorder="1" applyAlignment="1" applyProtection="1">
      <alignment horizontal="center" vertical="center" wrapText="1" shrinkToFit="1"/>
    </xf>
    <xf numFmtId="0" fontId="43" fillId="0" borderId="85" xfId="0" applyFont="1" applyFill="1" applyBorder="1" applyAlignment="1" applyProtection="1">
      <alignment horizontal="center" vertical="center" wrapText="1" shrinkToFit="1"/>
    </xf>
    <xf numFmtId="0" fontId="32" fillId="0" borderId="0" xfId="0" applyFont="1" applyFill="1" applyBorder="1" applyAlignment="1" applyProtection="1">
      <alignment horizontal="left" vertical="center" shrinkToFit="1"/>
    </xf>
    <xf numFmtId="0" fontId="32" fillId="0" borderId="4" xfId="0" applyFont="1" applyFill="1" applyBorder="1" applyAlignment="1" applyProtection="1">
      <alignment horizontal="left" vertical="center" shrinkToFit="1"/>
    </xf>
    <xf numFmtId="0" fontId="56" fillId="13" borderId="0" xfId="0" applyFont="1" applyFill="1" applyAlignment="1" applyProtection="1">
      <alignment horizontal="center" vertical="center" wrapText="1"/>
    </xf>
    <xf numFmtId="0" fontId="15" fillId="2" borderId="0" xfId="0" applyFont="1" applyFill="1" applyAlignment="1" applyProtection="1">
      <alignment horizontal="left" vertical="top" shrinkToFit="1"/>
    </xf>
    <xf numFmtId="0" fontId="0" fillId="0" borderId="50"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41" xfId="0"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3" borderId="46"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0" borderId="46" xfId="0" applyFill="1" applyBorder="1" applyAlignment="1" applyProtection="1">
      <alignment horizontal="center" vertical="center"/>
    </xf>
    <xf numFmtId="0" fontId="0" fillId="3" borderId="3" xfId="0"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3" borderId="60"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3" borderId="81" xfId="0" applyFill="1" applyBorder="1" applyAlignment="1" applyProtection="1">
      <alignment horizontal="center" vertical="center"/>
      <protection locked="0"/>
    </xf>
    <xf numFmtId="0" fontId="0" fillId="0" borderId="55" xfId="0" applyFill="1" applyBorder="1" applyAlignment="1" applyProtection="1">
      <alignment horizontal="center" vertical="center"/>
    </xf>
    <xf numFmtId="0" fontId="0" fillId="0" borderId="56" xfId="0" applyFill="1" applyBorder="1" applyAlignment="1" applyProtection="1">
      <alignment horizontal="center" vertical="center"/>
    </xf>
    <xf numFmtId="0" fontId="0" fillId="0" borderId="57"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52" xfId="0" applyFill="1" applyBorder="1" applyAlignment="1" applyProtection="1">
      <alignment horizontal="center" vertical="center"/>
    </xf>
    <xf numFmtId="0" fontId="0" fillId="3" borderId="62"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62" xfId="0" applyFill="1" applyBorder="1" applyAlignment="1" applyProtection="1">
      <alignment horizontal="center" vertical="center"/>
    </xf>
    <xf numFmtId="0" fontId="0" fillId="3" borderId="58" xfId="0" applyFill="1" applyBorder="1" applyAlignment="1" applyProtection="1">
      <alignment horizontal="center" vertical="center"/>
      <protection locked="0"/>
    </xf>
    <xf numFmtId="0" fontId="26" fillId="0" borderId="9" xfId="0" applyFont="1" applyFill="1" applyBorder="1" applyAlignment="1">
      <alignment horizontal="center" vertical="center" shrinkToFit="1"/>
    </xf>
    <xf numFmtId="0" fontId="26" fillId="0" borderId="39" xfId="0" applyFont="1" applyFill="1" applyBorder="1" applyAlignment="1">
      <alignment horizontal="center" vertical="center" shrinkToFit="1"/>
    </xf>
    <xf numFmtId="0" fontId="26" fillId="0" borderId="83"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4"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2" xfId="0" applyFont="1" applyFill="1" applyBorder="1" applyAlignment="1">
      <alignment horizontal="center" vertical="center" shrinkToFit="1"/>
    </xf>
    <xf numFmtId="0" fontId="26" fillId="0" borderId="85" xfId="0" applyFont="1" applyFill="1" applyBorder="1" applyAlignment="1">
      <alignment horizontal="center" vertical="center" shrinkToFit="1"/>
    </xf>
    <xf numFmtId="0" fontId="24" fillId="0" borderId="86"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24" fillId="0" borderId="40" xfId="0" applyFont="1" applyFill="1" applyBorder="1" applyAlignment="1">
      <alignment horizontal="center" vertical="center" shrinkToFit="1"/>
    </xf>
    <xf numFmtId="0" fontId="25" fillId="0" borderId="87" xfId="0" applyFont="1" applyFill="1" applyBorder="1" applyAlignment="1">
      <alignment horizontal="center" vertical="center"/>
    </xf>
    <xf numFmtId="0" fontId="25" fillId="0" borderId="0" xfId="0" applyFont="1" applyFill="1" applyBorder="1" applyAlignment="1">
      <alignment horizontal="center" vertical="center"/>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25" fillId="0" borderId="0"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7" fillId="0" borderId="87"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0" fillId="3" borderId="63" xfId="0" applyFill="1" applyBorder="1" applyAlignment="1" applyProtection="1">
      <alignment horizontal="center" vertical="center" wrapText="1"/>
      <protection locked="0"/>
    </xf>
    <xf numFmtId="0" fontId="0" fillId="3" borderId="64"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82" xfId="0" applyFont="1" applyBorder="1" applyAlignment="1" applyProtection="1">
      <alignment horizontal="left" vertical="center"/>
      <protection locked="0"/>
    </xf>
    <xf numFmtId="0" fontId="5" fillId="3" borderId="18"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47" xfId="0" applyFont="1" applyBorder="1" applyAlignment="1" applyProtection="1">
      <alignment horizontal="center" vertical="center"/>
    </xf>
    <xf numFmtId="0" fontId="0" fillId="0" borderId="47" xfId="0" applyBorder="1" applyProtection="1">
      <alignment vertical="center"/>
    </xf>
    <xf numFmtId="0" fontId="0" fillId="0" borderId="35" xfId="0" applyBorder="1" applyProtection="1">
      <alignment vertical="center"/>
    </xf>
    <xf numFmtId="0" fontId="5" fillId="0" borderId="34"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5" fillId="0" borderId="34"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53" xfId="0" applyFont="1" applyFill="1" applyBorder="1" applyAlignment="1" applyProtection="1">
      <alignment horizontal="center" vertical="center" shrinkToFit="1"/>
    </xf>
    <xf numFmtId="0" fontId="0" fillId="0" borderId="53" xfId="0" applyFill="1" applyBorder="1" applyAlignment="1" applyProtection="1">
      <alignment horizontal="center" vertical="center" shrinkToFit="1"/>
    </xf>
    <xf numFmtId="0" fontId="0" fillId="0" borderId="45" xfId="0" applyFill="1" applyBorder="1" applyAlignment="1" applyProtection="1">
      <alignment horizontal="center" vertical="center" shrinkToFit="1"/>
    </xf>
    <xf numFmtId="0" fontId="5" fillId="0" borderId="44" xfId="0" applyFont="1" applyFill="1" applyBorder="1" applyAlignment="1" applyProtection="1">
      <alignment horizontal="center" vertical="center" shrinkToFit="1"/>
    </xf>
    <xf numFmtId="0" fontId="6" fillId="0" borderId="45" xfId="0" applyFont="1" applyFill="1" applyBorder="1" applyAlignment="1" applyProtection="1">
      <alignment horizontal="center" vertical="center" shrinkToFit="1"/>
    </xf>
    <xf numFmtId="0" fontId="12" fillId="0" borderId="9" xfId="0" applyFont="1" applyFill="1" applyBorder="1" applyAlignment="1" applyProtection="1">
      <alignment horizontal="left" vertical="top" wrapText="1"/>
    </xf>
    <xf numFmtId="0" fontId="12" fillId="0" borderId="39" xfId="0" applyFont="1" applyFill="1" applyBorder="1" applyAlignment="1" applyProtection="1">
      <alignment horizontal="left" vertical="top" wrapText="1"/>
    </xf>
    <xf numFmtId="0" fontId="12" fillId="0" borderId="4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12" fillId="0" borderId="11" xfId="0" applyFont="1" applyFill="1" applyBorder="1" applyAlignment="1" applyProtection="1">
      <alignment horizontal="left" vertical="top" wrapText="1"/>
    </xf>
    <xf numFmtId="0" fontId="12" fillId="0" borderId="12" xfId="0" applyFont="1" applyFill="1" applyBorder="1" applyAlignment="1" applyProtection="1">
      <alignment horizontal="left" vertical="top" wrapText="1"/>
    </xf>
    <xf numFmtId="0" fontId="12" fillId="0" borderId="13" xfId="0" applyFont="1" applyFill="1" applyBorder="1" applyAlignment="1" applyProtection="1">
      <alignment horizontal="left" vertical="top" wrapText="1"/>
    </xf>
    <xf numFmtId="0" fontId="6" fillId="0" borderId="44"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5" fillId="0" borderId="42"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5" borderId="4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center" vertical="center"/>
    </xf>
    <xf numFmtId="0" fontId="7" fillId="5" borderId="42" xfId="1" applyFill="1" applyBorder="1" applyAlignment="1" applyProtection="1">
      <alignment horizontal="left" vertical="center"/>
      <protection locked="0"/>
    </xf>
    <xf numFmtId="0" fontId="7" fillId="5" borderId="43"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4" xfId="1" applyFill="1" applyBorder="1" applyAlignment="1" applyProtection="1">
      <alignment horizontal="left" vertical="center"/>
      <protection locked="0"/>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5"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5" fillId="3" borderId="29" xfId="0" applyFont="1" applyFill="1" applyBorder="1" applyAlignment="1" applyProtection="1">
      <alignment horizontal="justify" vertical="top" wrapText="1"/>
      <protection locked="0"/>
    </xf>
    <xf numFmtId="0" fontId="5" fillId="3" borderId="54" xfId="0" applyFont="1" applyFill="1" applyBorder="1" applyAlignment="1" applyProtection="1">
      <alignment horizontal="justify" vertical="top" wrapText="1"/>
      <protection locked="0"/>
    </xf>
    <xf numFmtId="0" fontId="5" fillId="3" borderId="67" xfId="0" applyFont="1" applyFill="1" applyBorder="1" applyAlignment="1" applyProtection="1">
      <alignment horizontal="justify" vertical="top" wrapText="1"/>
      <protection locked="0"/>
    </xf>
    <xf numFmtId="0" fontId="5" fillId="3" borderId="0" xfId="0" applyFont="1" applyFill="1" applyBorder="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7" fillId="3" borderId="46" xfId="1" applyFill="1" applyBorder="1" applyAlignment="1" applyProtection="1">
      <alignment horizontal="left" vertical="center"/>
      <protection locked="0"/>
    </xf>
    <xf numFmtId="0" fontId="7" fillId="3" borderId="42"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0" xfId="0" applyFont="1" applyFill="1" applyBorder="1" applyAlignment="1" applyProtection="1">
      <alignment horizontal="justify" vertical="top" wrapText="1"/>
      <protection locked="0"/>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49" xfId="0" applyBorder="1" applyAlignment="1" applyProtection="1">
      <alignment horizontal="center" vertical="center"/>
    </xf>
    <xf numFmtId="0" fontId="0" fillId="0" borderId="30" xfId="0" applyBorder="1" applyAlignment="1" applyProtection="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5" borderId="78" xfId="0" applyFill="1" applyBorder="1" applyAlignment="1" applyProtection="1">
      <alignment horizontal="center" vertical="center"/>
      <protection locked="0"/>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0" fillId="0" borderId="48" xfId="0" applyBorder="1" applyAlignment="1" applyProtection="1">
      <alignment horizontal="center" vertical="center"/>
    </xf>
    <xf numFmtId="0" fontId="0" fillId="0" borderId="43" xfId="0" applyBorder="1" applyAlignment="1" applyProtection="1">
      <alignment horizontal="center" vertical="center"/>
    </xf>
    <xf numFmtId="0" fontId="28" fillId="4" borderId="0" xfId="0" applyFont="1" applyFill="1" applyAlignment="1">
      <alignment horizontal="center" vertical="center" wrapText="1"/>
    </xf>
    <xf numFmtId="0" fontId="28" fillId="4"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6" borderId="0" xfId="0" applyFont="1" applyFill="1" applyAlignment="1">
      <alignment horizontal="center" wrapText="1"/>
    </xf>
    <xf numFmtId="0" fontId="16" fillId="6" borderId="0" xfId="0" applyFont="1" applyFill="1" applyAlignment="1">
      <alignment horizontal="center"/>
    </xf>
    <xf numFmtId="0" fontId="6" fillId="0" borderId="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5" fillId="3" borderId="34" xfId="0" applyFont="1" applyFill="1" applyBorder="1" applyAlignment="1" applyProtection="1">
      <alignment horizontal="left" vertical="center" shrinkToFit="1"/>
      <protection locked="0"/>
    </xf>
    <xf numFmtId="0" fontId="6" fillId="3" borderId="47" xfId="0" applyFont="1" applyFill="1" applyBorder="1" applyAlignment="1" applyProtection="1">
      <alignment horizontal="left" vertical="center" shrinkToFit="1"/>
      <protection locked="0"/>
    </xf>
    <xf numFmtId="0" fontId="6" fillId="3" borderId="68" xfId="0" applyFont="1" applyFill="1" applyBorder="1" applyAlignment="1" applyProtection="1">
      <alignment horizontal="left" vertical="center" shrinkToFit="1"/>
      <protection locked="0"/>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3" borderId="74"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7" xfId="0" applyFill="1" applyBorder="1" applyAlignment="1" applyProtection="1">
      <alignment horizontal="left" vertical="center"/>
      <protection locked="0"/>
    </xf>
    <xf numFmtId="0" fontId="0" fillId="0" borderId="49" xfId="0" applyFill="1" applyBorder="1" applyAlignment="1" applyProtection="1">
      <alignment horizontal="center" vertical="center"/>
    </xf>
    <xf numFmtId="0" fontId="18" fillId="0" borderId="0" xfId="0" applyFont="1" applyFill="1" applyAlignment="1">
      <alignment horizontal="center" vertical="center"/>
    </xf>
  </cellXfs>
  <cellStyles count="6">
    <cellStyle name="ハイパーリンク" xfId="1" builtinId="8" customBuiltin="1"/>
    <cellStyle name="桁区切り" xfId="5"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428ED70-DE47-4667-AABD-5038A7E7546F}" type="doc">
      <dgm:prSet loTypeId="urn:microsoft.com/office/officeart/2005/8/layout/process1" loCatId="process" qsTypeId="urn:microsoft.com/office/officeart/2005/8/quickstyle/simple1" qsCatId="simple" csTypeId="urn:microsoft.com/office/officeart/2005/8/colors/accent0_3" csCatId="mainScheme" phldr="1"/>
      <dgm:spPr/>
    </dgm:pt>
    <dgm:pt modelId="{002C159B-3429-469D-AA6C-0CFDB50C034F}">
      <dgm:prSet phldrT="[テキスト]" custT="1"/>
      <dgm:spPr/>
      <dgm:t>
        <a:bodyPr/>
        <a:lstStyle/>
        <a:p>
          <a:r>
            <a:rPr kumimoji="1" lang="ja-JP" altLang="en-US" sz="1200">
              <a:latin typeface="メイリオ" panose="020B0604030504040204" pitchFamily="50" charset="-128"/>
              <a:ea typeface="メイリオ" panose="020B0604030504040204" pitchFamily="50" charset="-128"/>
            </a:rPr>
            <a:t>～</a:t>
          </a:r>
          <a:r>
            <a:rPr kumimoji="1" lang="en-US" altLang="ja-JP" sz="1200">
              <a:latin typeface="メイリオ" panose="020B0604030504040204" pitchFamily="50" charset="-128"/>
              <a:ea typeface="メイリオ" panose="020B0604030504040204" pitchFamily="50" charset="-128"/>
            </a:rPr>
            <a:t>9</a:t>
          </a:r>
          <a:r>
            <a:rPr kumimoji="1" lang="ja-JP" altLang="en-US" sz="1200">
              <a:latin typeface="メイリオ" panose="020B0604030504040204" pitchFamily="50" charset="-128"/>
              <a:ea typeface="メイリオ" panose="020B0604030504040204" pitchFamily="50" charset="-128"/>
            </a:rPr>
            <a:t>月</a:t>
          </a:r>
          <a:r>
            <a:rPr kumimoji="1" lang="en-US" altLang="ja-JP" sz="1200">
              <a:latin typeface="メイリオ" panose="020B0604030504040204" pitchFamily="50" charset="-128"/>
              <a:ea typeface="メイリオ" panose="020B0604030504040204" pitchFamily="50" charset="-128"/>
            </a:rPr>
            <a:t>30</a:t>
          </a:r>
          <a:r>
            <a:rPr kumimoji="1" lang="ja-JP" altLang="en-US" sz="1200">
              <a:latin typeface="メイリオ" panose="020B0604030504040204" pitchFamily="50" charset="-128"/>
              <a:ea typeface="メイリオ" panose="020B0604030504040204" pitchFamily="50" charset="-128"/>
            </a:rPr>
            <a:t>日（金）</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●参加申込受付</a:t>
          </a:r>
        </a:p>
      </dgm:t>
    </dgm:pt>
    <dgm:pt modelId="{C97B3FE3-C5E6-4042-A968-B5E984FD6115}" type="parTrans" cxnId="{F9E98520-2DDA-428F-B67A-664E51C1D0D3}">
      <dgm:prSet/>
      <dgm:spPr/>
      <dgm:t>
        <a:bodyPr/>
        <a:lstStyle/>
        <a:p>
          <a:endParaRPr kumimoji="1" lang="ja-JP" altLang="en-US"/>
        </a:p>
      </dgm:t>
    </dgm:pt>
    <dgm:pt modelId="{3D597F2F-E9E6-4163-924A-4304F359C05E}" type="sibTrans" cxnId="{F9E98520-2DDA-428F-B67A-664E51C1D0D3}">
      <dgm:prSet/>
      <dgm:spPr/>
      <dgm:t>
        <a:bodyPr/>
        <a:lstStyle/>
        <a:p>
          <a:endParaRPr kumimoji="1" lang="ja-JP" altLang="en-US"/>
        </a:p>
      </dgm:t>
    </dgm:pt>
    <dgm:pt modelId="{15C75433-FB6B-490E-948F-44BC37F3D1C2}">
      <dgm:prSet phldrT="[テキスト]" custT="1"/>
      <dgm:spPr/>
      <dgm:t>
        <a:bodyPr/>
        <a:lstStyle/>
        <a:p>
          <a:r>
            <a:rPr kumimoji="1" lang="en-US" altLang="ja-JP" sz="1200">
              <a:latin typeface="メイリオ" panose="020B0604030504040204" pitchFamily="50" charset="-128"/>
              <a:ea typeface="メイリオ" panose="020B0604030504040204" pitchFamily="50" charset="-128"/>
            </a:rPr>
            <a:t>11</a:t>
          </a:r>
          <a:r>
            <a:rPr kumimoji="1" lang="ja-JP" altLang="en-US" sz="1200">
              <a:latin typeface="メイリオ" panose="020B0604030504040204" pitchFamily="50" charset="-128"/>
              <a:ea typeface="メイリオ" panose="020B0604030504040204" pitchFamily="50" charset="-128"/>
            </a:rPr>
            <a:t>月上旬</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●選考結果ご連絡</a:t>
          </a:r>
        </a:p>
      </dgm:t>
    </dgm:pt>
    <dgm:pt modelId="{82F672C2-6AA5-40CE-BDEE-2F983987B96C}" type="parTrans" cxnId="{C8A4CB18-50F7-4ABA-957D-59A1B2AADECB}">
      <dgm:prSet/>
      <dgm:spPr/>
      <dgm:t>
        <a:bodyPr/>
        <a:lstStyle/>
        <a:p>
          <a:endParaRPr kumimoji="1" lang="ja-JP" altLang="en-US"/>
        </a:p>
      </dgm:t>
    </dgm:pt>
    <dgm:pt modelId="{FB000158-12F4-41B9-86AC-7E759A8B7B57}" type="sibTrans" cxnId="{C8A4CB18-50F7-4ABA-957D-59A1B2AADECB}">
      <dgm:prSet/>
      <dgm:spPr/>
      <dgm:t>
        <a:bodyPr/>
        <a:lstStyle/>
        <a:p>
          <a:endParaRPr kumimoji="1" lang="ja-JP" altLang="en-US"/>
        </a:p>
      </dgm:t>
    </dgm:pt>
    <dgm:pt modelId="{02E54084-C335-412A-9F54-69A4704E3BA4}">
      <dgm:prSet phldrT="[テキスト]" custT="1"/>
      <dgm:spPr/>
      <dgm:t>
        <a:bodyPr/>
        <a:lstStyle/>
        <a:p>
          <a:r>
            <a:rPr kumimoji="1" lang="en-US" altLang="ja-JP" sz="1200">
              <a:latin typeface="メイリオ" panose="020B0604030504040204" pitchFamily="50" charset="-128"/>
              <a:ea typeface="メイリオ" panose="020B0604030504040204" pitchFamily="50" charset="-128"/>
            </a:rPr>
            <a:t>11</a:t>
          </a:r>
          <a:r>
            <a:rPr kumimoji="1" lang="ja-JP" altLang="en-US" sz="1200">
              <a:latin typeface="メイリオ" panose="020B0604030504040204" pitchFamily="50" charset="-128"/>
              <a:ea typeface="メイリオ" panose="020B0604030504040204" pitchFamily="50" charset="-128"/>
            </a:rPr>
            <a:t>月</a:t>
          </a:r>
          <a:r>
            <a:rPr kumimoji="1" lang="en-US" altLang="ja-JP" sz="1200">
              <a:latin typeface="メイリオ" panose="020B0604030504040204" pitchFamily="50" charset="-128"/>
              <a:ea typeface="メイリオ" panose="020B0604030504040204" pitchFamily="50" charset="-128"/>
            </a:rPr>
            <a:t>22</a:t>
          </a:r>
          <a:r>
            <a:rPr kumimoji="1" lang="ja-JP" altLang="en-US" sz="1200">
              <a:latin typeface="メイリオ" panose="020B0604030504040204" pitchFamily="50" charset="-128"/>
              <a:ea typeface="メイリオ" panose="020B0604030504040204" pitchFamily="50" charset="-128"/>
            </a:rPr>
            <a:t>日（金）</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●商談会</a:t>
          </a:r>
        </a:p>
      </dgm:t>
    </dgm:pt>
    <dgm:pt modelId="{06C1A50C-F8D9-483A-BB72-82D0CE55D690}" type="parTrans" cxnId="{A415A863-EB3D-467A-9260-33097BB9A77C}">
      <dgm:prSet/>
      <dgm:spPr/>
      <dgm:t>
        <a:bodyPr/>
        <a:lstStyle/>
        <a:p>
          <a:endParaRPr kumimoji="1" lang="ja-JP" altLang="en-US"/>
        </a:p>
      </dgm:t>
    </dgm:pt>
    <dgm:pt modelId="{F4CDCD18-F923-465E-BA8B-596754C78087}" type="sibTrans" cxnId="{A415A863-EB3D-467A-9260-33097BB9A77C}">
      <dgm:prSet/>
      <dgm:spPr/>
      <dgm:t>
        <a:bodyPr/>
        <a:lstStyle/>
        <a:p>
          <a:endParaRPr kumimoji="1" lang="ja-JP" altLang="en-US"/>
        </a:p>
      </dgm:t>
    </dgm:pt>
    <dgm:pt modelId="{2FB09596-E927-4E9C-A148-3BEF9E811926}" type="pres">
      <dgm:prSet presAssocID="{A428ED70-DE47-4667-AABD-5038A7E7546F}" presName="Name0" presStyleCnt="0">
        <dgm:presLayoutVars>
          <dgm:dir/>
          <dgm:resizeHandles val="exact"/>
        </dgm:presLayoutVars>
      </dgm:prSet>
      <dgm:spPr/>
    </dgm:pt>
    <dgm:pt modelId="{90D6441C-B1F3-44FC-BD3D-3B89B1F1F540}" type="pres">
      <dgm:prSet presAssocID="{002C159B-3429-469D-AA6C-0CFDB50C034F}" presName="node" presStyleLbl="node1" presStyleIdx="0" presStyleCnt="3">
        <dgm:presLayoutVars>
          <dgm:bulletEnabled val="1"/>
        </dgm:presLayoutVars>
      </dgm:prSet>
      <dgm:spPr/>
    </dgm:pt>
    <dgm:pt modelId="{A8CAF617-62B1-46B7-AFD1-6B67738390EB}" type="pres">
      <dgm:prSet presAssocID="{3D597F2F-E9E6-4163-924A-4304F359C05E}" presName="sibTrans" presStyleLbl="sibTrans2D1" presStyleIdx="0" presStyleCnt="2"/>
      <dgm:spPr/>
    </dgm:pt>
    <dgm:pt modelId="{A8F6F3B6-FB78-40E9-BB9B-F3B94CE932FE}" type="pres">
      <dgm:prSet presAssocID="{3D597F2F-E9E6-4163-924A-4304F359C05E}" presName="connectorText" presStyleLbl="sibTrans2D1" presStyleIdx="0" presStyleCnt="2"/>
      <dgm:spPr/>
    </dgm:pt>
    <dgm:pt modelId="{B46251AF-CF0C-4672-A477-6ECEC9C80B54}" type="pres">
      <dgm:prSet presAssocID="{15C75433-FB6B-490E-948F-44BC37F3D1C2}" presName="node" presStyleLbl="node1" presStyleIdx="1" presStyleCnt="3">
        <dgm:presLayoutVars>
          <dgm:bulletEnabled val="1"/>
        </dgm:presLayoutVars>
      </dgm:prSet>
      <dgm:spPr/>
    </dgm:pt>
    <dgm:pt modelId="{70CDE64C-807A-4316-B13F-5827E9A19609}" type="pres">
      <dgm:prSet presAssocID="{FB000158-12F4-41B9-86AC-7E759A8B7B57}" presName="sibTrans" presStyleLbl="sibTrans2D1" presStyleIdx="1" presStyleCnt="2"/>
      <dgm:spPr/>
    </dgm:pt>
    <dgm:pt modelId="{C8B55E95-5CD1-47DC-B2DC-E870CF3A6E32}" type="pres">
      <dgm:prSet presAssocID="{FB000158-12F4-41B9-86AC-7E759A8B7B57}" presName="connectorText" presStyleLbl="sibTrans2D1" presStyleIdx="1" presStyleCnt="2"/>
      <dgm:spPr/>
    </dgm:pt>
    <dgm:pt modelId="{57B42C89-76E1-437D-A6F6-A5A85639FED6}" type="pres">
      <dgm:prSet presAssocID="{02E54084-C335-412A-9F54-69A4704E3BA4}" presName="node" presStyleLbl="node1" presStyleIdx="2" presStyleCnt="3">
        <dgm:presLayoutVars>
          <dgm:bulletEnabled val="1"/>
        </dgm:presLayoutVars>
      </dgm:prSet>
      <dgm:spPr/>
    </dgm:pt>
  </dgm:ptLst>
  <dgm:cxnLst>
    <dgm:cxn modelId="{5B813E0A-F25C-42F7-9792-F38A7B20BA85}" type="presOf" srcId="{15C75433-FB6B-490E-948F-44BC37F3D1C2}" destId="{B46251AF-CF0C-4672-A477-6ECEC9C80B54}" srcOrd="0" destOrd="0" presId="urn:microsoft.com/office/officeart/2005/8/layout/process1"/>
    <dgm:cxn modelId="{85F5CA0B-19B7-4614-AA2D-B1173A27EDA5}" type="presOf" srcId="{02E54084-C335-412A-9F54-69A4704E3BA4}" destId="{57B42C89-76E1-437D-A6F6-A5A85639FED6}" srcOrd="0" destOrd="0" presId="urn:microsoft.com/office/officeart/2005/8/layout/process1"/>
    <dgm:cxn modelId="{C8A4CB18-50F7-4ABA-957D-59A1B2AADECB}" srcId="{A428ED70-DE47-4667-AABD-5038A7E7546F}" destId="{15C75433-FB6B-490E-948F-44BC37F3D1C2}" srcOrd="1" destOrd="0" parTransId="{82F672C2-6AA5-40CE-BDEE-2F983987B96C}" sibTransId="{FB000158-12F4-41B9-86AC-7E759A8B7B57}"/>
    <dgm:cxn modelId="{0B15D91D-BFBB-4B76-B3C0-5CF740968B01}" type="presOf" srcId="{3D597F2F-E9E6-4163-924A-4304F359C05E}" destId="{A8F6F3B6-FB78-40E9-BB9B-F3B94CE932FE}" srcOrd="1" destOrd="0" presId="urn:microsoft.com/office/officeart/2005/8/layout/process1"/>
    <dgm:cxn modelId="{F9E98520-2DDA-428F-B67A-664E51C1D0D3}" srcId="{A428ED70-DE47-4667-AABD-5038A7E7546F}" destId="{002C159B-3429-469D-AA6C-0CFDB50C034F}" srcOrd="0" destOrd="0" parTransId="{C97B3FE3-C5E6-4042-A968-B5E984FD6115}" sibTransId="{3D597F2F-E9E6-4163-924A-4304F359C05E}"/>
    <dgm:cxn modelId="{A415A863-EB3D-467A-9260-33097BB9A77C}" srcId="{A428ED70-DE47-4667-AABD-5038A7E7546F}" destId="{02E54084-C335-412A-9F54-69A4704E3BA4}" srcOrd="2" destOrd="0" parTransId="{06C1A50C-F8D9-483A-BB72-82D0CE55D690}" sibTransId="{F4CDCD18-F923-465E-BA8B-596754C78087}"/>
    <dgm:cxn modelId="{DDBA7A69-4435-4FCE-89E6-0C6D99CCDF14}" type="presOf" srcId="{FB000158-12F4-41B9-86AC-7E759A8B7B57}" destId="{70CDE64C-807A-4316-B13F-5827E9A19609}" srcOrd="0" destOrd="0" presId="urn:microsoft.com/office/officeart/2005/8/layout/process1"/>
    <dgm:cxn modelId="{4C2CBFAC-BE86-4E84-9F6E-33FB5978AECC}" type="presOf" srcId="{FB000158-12F4-41B9-86AC-7E759A8B7B57}" destId="{C8B55E95-5CD1-47DC-B2DC-E870CF3A6E32}" srcOrd="1" destOrd="0" presId="urn:microsoft.com/office/officeart/2005/8/layout/process1"/>
    <dgm:cxn modelId="{885A44D3-EA26-4922-9BCB-4533ED4965D2}" type="presOf" srcId="{3D597F2F-E9E6-4163-924A-4304F359C05E}" destId="{A8CAF617-62B1-46B7-AFD1-6B67738390EB}" srcOrd="0" destOrd="0" presId="urn:microsoft.com/office/officeart/2005/8/layout/process1"/>
    <dgm:cxn modelId="{0B943CDB-39FF-4C1F-995A-FC91A3CD3C09}" type="presOf" srcId="{A428ED70-DE47-4667-AABD-5038A7E7546F}" destId="{2FB09596-E927-4E9C-A148-3BEF9E811926}" srcOrd="0" destOrd="0" presId="urn:microsoft.com/office/officeart/2005/8/layout/process1"/>
    <dgm:cxn modelId="{A4C1B4F5-05B1-4F42-9572-259B419B8BB5}" type="presOf" srcId="{002C159B-3429-469D-AA6C-0CFDB50C034F}" destId="{90D6441C-B1F3-44FC-BD3D-3B89B1F1F540}" srcOrd="0" destOrd="0" presId="urn:microsoft.com/office/officeart/2005/8/layout/process1"/>
    <dgm:cxn modelId="{09D0ABA4-0DC4-4E27-8E45-A1504841FCC1}" type="presParOf" srcId="{2FB09596-E927-4E9C-A148-3BEF9E811926}" destId="{90D6441C-B1F3-44FC-BD3D-3B89B1F1F540}" srcOrd="0" destOrd="0" presId="urn:microsoft.com/office/officeart/2005/8/layout/process1"/>
    <dgm:cxn modelId="{AEA4504D-FD17-42D6-BB9A-E9DEDD585DAD}" type="presParOf" srcId="{2FB09596-E927-4E9C-A148-3BEF9E811926}" destId="{A8CAF617-62B1-46B7-AFD1-6B67738390EB}" srcOrd="1" destOrd="0" presId="urn:microsoft.com/office/officeart/2005/8/layout/process1"/>
    <dgm:cxn modelId="{EABD6907-0E05-4445-BC48-33AEB9A8C7FA}" type="presParOf" srcId="{A8CAF617-62B1-46B7-AFD1-6B67738390EB}" destId="{A8F6F3B6-FB78-40E9-BB9B-F3B94CE932FE}" srcOrd="0" destOrd="0" presId="urn:microsoft.com/office/officeart/2005/8/layout/process1"/>
    <dgm:cxn modelId="{7757DC96-0A6D-4166-B4BF-CE91BED27446}" type="presParOf" srcId="{2FB09596-E927-4E9C-A148-3BEF9E811926}" destId="{B46251AF-CF0C-4672-A477-6ECEC9C80B54}" srcOrd="2" destOrd="0" presId="urn:microsoft.com/office/officeart/2005/8/layout/process1"/>
    <dgm:cxn modelId="{02B894E8-2147-48C3-9CBA-2B6B8CB34D26}" type="presParOf" srcId="{2FB09596-E927-4E9C-A148-3BEF9E811926}" destId="{70CDE64C-807A-4316-B13F-5827E9A19609}" srcOrd="3" destOrd="0" presId="urn:microsoft.com/office/officeart/2005/8/layout/process1"/>
    <dgm:cxn modelId="{D7A956BF-AB50-4AF4-9051-802BF11E1230}" type="presParOf" srcId="{70CDE64C-807A-4316-B13F-5827E9A19609}" destId="{C8B55E95-5CD1-47DC-B2DC-E870CF3A6E32}" srcOrd="0" destOrd="0" presId="urn:microsoft.com/office/officeart/2005/8/layout/process1"/>
    <dgm:cxn modelId="{59B5AAA6-AA08-4DD1-9C74-C68F91480777}" type="presParOf" srcId="{2FB09596-E927-4E9C-A148-3BEF9E811926}" destId="{57B42C89-76E1-437D-A6F6-A5A85639FED6}"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0D6441C-B1F3-44FC-BD3D-3B89B1F1F540}">
      <dsp:nvSpPr>
        <dsp:cNvPr id="0" name=""/>
        <dsp:cNvSpPr/>
      </dsp:nvSpPr>
      <dsp:spPr>
        <a:xfrm>
          <a:off x="9812" y="0"/>
          <a:ext cx="1884795" cy="704850"/>
        </a:xfrm>
        <a:prstGeom prst="roundRect">
          <a:avLst>
            <a:gd name="adj" fmla="val 1000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latin typeface="メイリオ" panose="020B0604030504040204" pitchFamily="50" charset="-128"/>
              <a:ea typeface="メイリオ" panose="020B0604030504040204" pitchFamily="50" charset="-128"/>
            </a:rPr>
            <a:t>～</a:t>
          </a:r>
          <a:r>
            <a:rPr kumimoji="1" lang="en-US" altLang="ja-JP" sz="1200" kern="1200">
              <a:latin typeface="メイリオ" panose="020B0604030504040204" pitchFamily="50" charset="-128"/>
              <a:ea typeface="メイリオ" panose="020B0604030504040204" pitchFamily="50" charset="-128"/>
            </a:rPr>
            <a:t>9</a:t>
          </a:r>
          <a:r>
            <a:rPr kumimoji="1" lang="ja-JP" altLang="en-US" sz="1200" kern="1200">
              <a:latin typeface="メイリオ" panose="020B0604030504040204" pitchFamily="50" charset="-128"/>
              <a:ea typeface="メイリオ" panose="020B0604030504040204" pitchFamily="50" charset="-128"/>
            </a:rPr>
            <a:t>月</a:t>
          </a:r>
          <a:r>
            <a:rPr kumimoji="1" lang="en-US" altLang="ja-JP" sz="1200" kern="1200">
              <a:latin typeface="メイリオ" panose="020B0604030504040204" pitchFamily="50" charset="-128"/>
              <a:ea typeface="メイリオ" panose="020B0604030504040204" pitchFamily="50" charset="-128"/>
            </a:rPr>
            <a:t>30</a:t>
          </a:r>
          <a:r>
            <a:rPr kumimoji="1" lang="ja-JP" altLang="en-US" sz="1200" kern="1200">
              <a:latin typeface="メイリオ" panose="020B0604030504040204" pitchFamily="50" charset="-128"/>
              <a:ea typeface="メイリオ" panose="020B0604030504040204" pitchFamily="50" charset="-128"/>
            </a:rPr>
            <a:t>日（金）</a:t>
          </a:r>
          <a:endParaRPr kumimoji="1" lang="en-US" altLang="ja-JP" sz="1200" kern="1200">
            <a:latin typeface="メイリオ" panose="020B0604030504040204" pitchFamily="50" charset="-128"/>
            <a:ea typeface="メイリオ" panose="020B0604030504040204" pitchFamily="50" charset="-128"/>
          </a:endParaRPr>
        </a:p>
        <a:p>
          <a:pPr marL="0" lvl="0" indent="0" algn="ctr" defTabSz="533400">
            <a:lnSpc>
              <a:spcPct val="90000"/>
            </a:lnSpc>
            <a:spcBef>
              <a:spcPct val="0"/>
            </a:spcBef>
            <a:spcAft>
              <a:spcPct val="35000"/>
            </a:spcAft>
            <a:buNone/>
          </a:pPr>
          <a:r>
            <a:rPr kumimoji="1" lang="ja-JP" altLang="en-US" sz="1200" kern="1200">
              <a:latin typeface="メイリオ" panose="020B0604030504040204" pitchFamily="50" charset="-128"/>
              <a:ea typeface="メイリオ" panose="020B0604030504040204" pitchFamily="50" charset="-128"/>
            </a:rPr>
            <a:t>●参加申込受付</a:t>
          </a:r>
        </a:p>
      </dsp:txBody>
      <dsp:txXfrm>
        <a:off x="30456" y="20644"/>
        <a:ext cx="1843507" cy="663562"/>
      </dsp:txXfrm>
    </dsp:sp>
    <dsp:sp modelId="{A8CAF617-62B1-46B7-AFD1-6B67738390EB}">
      <dsp:nvSpPr>
        <dsp:cNvPr id="0" name=""/>
        <dsp:cNvSpPr/>
      </dsp:nvSpPr>
      <dsp:spPr>
        <a:xfrm>
          <a:off x="2083088" y="118710"/>
          <a:ext cx="399576" cy="467429"/>
        </a:xfrm>
        <a:prstGeom prst="rightArrow">
          <a:avLst>
            <a:gd name="adj1" fmla="val 60000"/>
            <a:gd name="adj2" fmla="val 50000"/>
          </a:avLst>
        </a:prstGeom>
        <a:solidFill>
          <a:schemeClr val="dk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889000">
            <a:lnSpc>
              <a:spcPct val="90000"/>
            </a:lnSpc>
            <a:spcBef>
              <a:spcPct val="0"/>
            </a:spcBef>
            <a:spcAft>
              <a:spcPct val="35000"/>
            </a:spcAft>
            <a:buNone/>
          </a:pPr>
          <a:endParaRPr kumimoji="1" lang="ja-JP" altLang="en-US" sz="2000" kern="1200"/>
        </a:p>
      </dsp:txBody>
      <dsp:txXfrm>
        <a:off x="2083088" y="212196"/>
        <a:ext cx="279703" cy="280457"/>
      </dsp:txXfrm>
    </dsp:sp>
    <dsp:sp modelId="{B46251AF-CF0C-4672-A477-6ECEC9C80B54}">
      <dsp:nvSpPr>
        <dsp:cNvPr id="0" name=""/>
        <dsp:cNvSpPr/>
      </dsp:nvSpPr>
      <dsp:spPr>
        <a:xfrm>
          <a:off x="2648527" y="0"/>
          <a:ext cx="1884795" cy="704850"/>
        </a:xfrm>
        <a:prstGeom prst="roundRect">
          <a:avLst>
            <a:gd name="adj" fmla="val 1000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kumimoji="1" lang="en-US" altLang="ja-JP" sz="1200" kern="1200">
              <a:latin typeface="メイリオ" panose="020B0604030504040204" pitchFamily="50" charset="-128"/>
              <a:ea typeface="メイリオ" panose="020B0604030504040204" pitchFamily="50" charset="-128"/>
            </a:rPr>
            <a:t>11</a:t>
          </a:r>
          <a:r>
            <a:rPr kumimoji="1" lang="ja-JP" altLang="en-US" sz="1200" kern="1200">
              <a:latin typeface="メイリオ" panose="020B0604030504040204" pitchFamily="50" charset="-128"/>
              <a:ea typeface="メイリオ" panose="020B0604030504040204" pitchFamily="50" charset="-128"/>
            </a:rPr>
            <a:t>月上旬</a:t>
          </a:r>
          <a:endParaRPr kumimoji="1" lang="en-US" altLang="ja-JP" sz="1200" kern="1200">
            <a:latin typeface="メイリオ" panose="020B0604030504040204" pitchFamily="50" charset="-128"/>
            <a:ea typeface="メイリオ" panose="020B0604030504040204" pitchFamily="50" charset="-128"/>
          </a:endParaRPr>
        </a:p>
        <a:p>
          <a:pPr marL="0" lvl="0" indent="0" algn="ctr" defTabSz="533400">
            <a:lnSpc>
              <a:spcPct val="90000"/>
            </a:lnSpc>
            <a:spcBef>
              <a:spcPct val="0"/>
            </a:spcBef>
            <a:spcAft>
              <a:spcPct val="35000"/>
            </a:spcAft>
            <a:buNone/>
          </a:pPr>
          <a:r>
            <a:rPr kumimoji="1" lang="ja-JP" altLang="en-US" sz="1200" kern="1200">
              <a:latin typeface="メイリオ" panose="020B0604030504040204" pitchFamily="50" charset="-128"/>
              <a:ea typeface="メイリオ" panose="020B0604030504040204" pitchFamily="50" charset="-128"/>
            </a:rPr>
            <a:t>●選考結果ご連絡</a:t>
          </a:r>
        </a:p>
      </dsp:txBody>
      <dsp:txXfrm>
        <a:off x="2669171" y="20644"/>
        <a:ext cx="1843507" cy="663562"/>
      </dsp:txXfrm>
    </dsp:sp>
    <dsp:sp modelId="{70CDE64C-807A-4316-B13F-5827E9A19609}">
      <dsp:nvSpPr>
        <dsp:cNvPr id="0" name=""/>
        <dsp:cNvSpPr/>
      </dsp:nvSpPr>
      <dsp:spPr>
        <a:xfrm>
          <a:off x="4721802" y="118710"/>
          <a:ext cx="399576" cy="467429"/>
        </a:xfrm>
        <a:prstGeom prst="rightArrow">
          <a:avLst>
            <a:gd name="adj1" fmla="val 60000"/>
            <a:gd name="adj2" fmla="val 50000"/>
          </a:avLst>
        </a:prstGeom>
        <a:solidFill>
          <a:schemeClr val="dk2">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889000">
            <a:lnSpc>
              <a:spcPct val="90000"/>
            </a:lnSpc>
            <a:spcBef>
              <a:spcPct val="0"/>
            </a:spcBef>
            <a:spcAft>
              <a:spcPct val="35000"/>
            </a:spcAft>
            <a:buNone/>
          </a:pPr>
          <a:endParaRPr kumimoji="1" lang="ja-JP" altLang="en-US" sz="2000" kern="1200"/>
        </a:p>
      </dsp:txBody>
      <dsp:txXfrm>
        <a:off x="4721802" y="212196"/>
        <a:ext cx="279703" cy="280457"/>
      </dsp:txXfrm>
    </dsp:sp>
    <dsp:sp modelId="{57B42C89-76E1-437D-A6F6-A5A85639FED6}">
      <dsp:nvSpPr>
        <dsp:cNvPr id="0" name=""/>
        <dsp:cNvSpPr/>
      </dsp:nvSpPr>
      <dsp:spPr>
        <a:xfrm>
          <a:off x="5287241" y="0"/>
          <a:ext cx="1884795" cy="704850"/>
        </a:xfrm>
        <a:prstGeom prst="roundRect">
          <a:avLst>
            <a:gd name="adj" fmla="val 1000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kumimoji="1" lang="en-US" altLang="ja-JP" sz="1200" kern="1200">
              <a:latin typeface="メイリオ" panose="020B0604030504040204" pitchFamily="50" charset="-128"/>
              <a:ea typeface="メイリオ" panose="020B0604030504040204" pitchFamily="50" charset="-128"/>
            </a:rPr>
            <a:t>11</a:t>
          </a:r>
          <a:r>
            <a:rPr kumimoji="1" lang="ja-JP" altLang="en-US" sz="1200" kern="1200">
              <a:latin typeface="メイリオ" panose="020B0604030504040204" pitchFamily="50" charset="-128"/>
              <a:ea typeface="メイリオ" panose="020B0604030504040204" pitchFamily="50" charset="-128"/>
            </a:rPr>
            <a:t>月</a:t>
          </a:r>
          <a:r>
            <a:rPr kumimoji="1" lang="en-US" altLang="ja-JP" sz="1200" kern="1200">
              <a:latin typeface="メイリオ" panose="020B0604030504040204" pitchFamily="50" charset="-128"/>
              <a:ea typeface="メイリオ" panose="020B0604030504040204" pitchFamily="50" charset="-128"/>
            </a:rPr>
            <a:t>22</a:t>
          </a:r>
          <a:r>
            <a:rPr kumimoji="1" lang="ja-JP" altLang="en-US" sz="1200" kern="1200">
              <a:latin typeface="メイリオ" panose="020B0604030504040204" pitchFamily="50" charset="-128"/>
              <a:ea typeface="メイリオ" panose="020B0604030504040204" pitchFamily="50" charset="-128"/>
            </a:rPr>
            <a:t>日（金）</a:t>
          </a:r>
          <a:endParaRPr kumimoji="1" lang="en-US" altLang="ja-JP" sz="1200" kern="1200">
            <a:latin typeface="メイリオ" panose="020B0604030504040204" pitchFamily="50" charset="-128"/>
            <a:ea typeface="メイリオ" panose="020B0604030504040204" pitchFamily="50" charset="-128"/>
          </a:endParaRPr>
        </a:p>
        <a:p>
          <a:pPr marL="0" lvl="0" indent="0" algn="ctr" defTabSz="533400">
            <a:lnSpc>
              <a:spcPct val="90000"/>
            </a:lnSpc>
            <a:spcBef>
              <a:spcPct val="0"/>
            </a:spcBef>
            <a:spcAft>
              <a:spcPct val="35000"/>
            </a:spcAft>
            <a:buNone/>
          </a:pPr>
          <a:r>
            <a:rPr kumimoji="1" lang="ja-JP" altLang="en-US" sz="1200" kern="1200">
              <a:latin typeface="メイリオ" panose="020B0604030504040204" pitchFamily="50" charset="-128"/>
              <a:ea typeface="メイリオ" panose="020B0604030504040204" pitchFamily="50" charset="-128"/>
            </a:rPr>
            <a:t>●商談会</a:t>
          </a:r>
        </a:p>
      </dsp:txBody>
      <dsp:txXfrm>
        <a:off x="5307885" y="20644"/>
        <a:ext cx="1843507" cy="663562"/>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190500</xdr:colOff>
      <xdr:row>36</xdr:row>
      <xdr:rowOff>104775</xdr:rowOff>
    </xdr:from>
    <xdr:to>
      <xdr:col>1</xdr:col>
      <xdr:colOff>7162800</xdr:colOff>
      <xdr:row>39</xdr:row>
      <xdr:rowOff>152400</xdr:rowOff>
    </xdr:to>
    <xdr:graphicFrame macro="">
      <xdr:nvGraphicFramePr>
        <xdr:cNvPr id="2" name="図表 1">
          <a:extLst>
            <a:ext uri="{FF2B5EF4-FFF2-40B4-BE49-F238E27FC236}">
              <a16:creationId xmlns:a16="http://schemas.microsoft.com/office/drawing/2014/main" id="{63AC524C-B743-7304-8F24-F564AA7C189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887</xdr:colOff>
      <xdr:row>1</xdr:row>
      <xdr:rowOff>85724</xdr:rowOff>
    </xdr:from>
    <xdr:to>
      <xdr:col>55</xdr:col>
      <xdr:colOff>161925</xdr:colOff>
      <xdr:row>46</xdr:row>
      <xdr:rowOff>11206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92337" y="380999"/>
          <a:ext cx="6561838" cy="8707532"/>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latin typeface="メイリオ" panose="020B0604030504040204" pitchFamily="50" charset="-128"/>
              <a:ea typeface="メイリオ" panose="020B0604030504040204" pitchFamily="50" charset="-128"/>
            </a:rPr>
            <a:t>【</a:t>
          </a:r>
          <a:r>
            <a:rPr kumimoji="1" lang="ja-JP" altLang="en-US" sz="1800" b="1">
              <a:latin typeface="メイリオ" panose="020B0604030504040204" pitchFamily="50" charset="-128"/>
              <a:ea typeface="メイリオ" panose="020B0604030504040204" pitchFamily="50" charset="-128"/>
            </a:rPr>
            <a:t>商談申込書</a:t>
          </a:r>
          <a:r>
            <a:rPr kumimoji="1" lang="en-US" altLang="ja-JP" sz="1800" b="1">
              <a:latin typeface="メイリオ" panose="020B0604030504040204" pitchFamily="50" charset="-128"/>
              <a:ea typeface="メイリオ" panose="020B0604030504040204" pitchFamily="50" charset="-128"/>
            </a:rPr>
            <a:t>】</a:t>
          </a:r>
          <a:r>
            <a:rPr kumimoji="1" lang="ja-JP" altLang="en-US" sz="1800" b="1">
              <a:latin typeface="メイリオ" panose="020B0604030504040204" pitchFamily="50" charset="-128"/>
              <a:ea typeface="メイリオ" panose="020B0604030504040204" pitchFamily="50" charset="-128"/>
            </a:rPr>
            <a:t>　記入にあたってのポイント</a:t>
          </a:r>
          <a:endParaRPr kumimoji="1" lang="en-US" altLang="ja-JP" sz="1800" b="1">
            <a:latin typeface="メイリオ" panose="020B0604030504040204" pitchFamily="50" charset="-128"/>
            <a:ea typeface="メイリオ" panose="020B0604030504040204" pitchFamily="50" charset="-128"/>
          </a:endParaRPr>
        </a:p>
        <a:p>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r>
            <a:rPr kumimoji="1" lang="en-US" altLang="ja-JP" sz="1600" b="1">
              <a:solidFill>
                <a:sysClr val="windowText" lastClr="000000"/>
              </a:solidFill>
              <a:latin typeface="メイリオ" panose="020B0604030504040204" pitchFamily="50" charset="-128"/>
              <a:ea typeface="メイリオ" panose="020B0604030504040204" pitchFamily="50" charset="-128"/>
            </a:rPr>
            <a:t>1</a:t>
          </a:r>
          <a:r>
            <a:rPr kumimoji="1" lang="ja-JP" altLang="en-US" sz="1600" b="1">
              <a:solidFill>
                <a:sysClr val="windowText" lastClr="000000"/>
              </a:solidFill>
              <a:latin typeface="メイリオ" panose="020B0604030504040204" pitchFamily="50" charset="-128"/>
              <a:ea typeface="メイリオ" panose="020B0604030504040204" pitchFamily="50" charset="-128"/>
            </a:rPr>
            <a:t>．「商談申込書」記入について</a:t>
          </a:r>
          <a:endParaRPr kumimoji="1" lang="en-US" altLang="ja-JP" sz="1600" b="1">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b="0">
              <a:solidFill>
                <a:sysClr val="windowText" lastClr="000000"/>
              </a:solidFill>
              <a:latin typeface="メイリオ" panose="020B0604030504040204" pitchFamily="50" charset="-128"/>
              <a:ea typeface="メイリオ" panose="020B0604030504040204" pitchFamily="50" charset="-128"/>
            </a:rPr>
            <a:t>発注企業は、</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主要加工品、加工内容、企業の特徴、主要設備　</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の</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b="0" u="none">
              <a:solidFill>
                <a:sysClr val="windowText" lastClr="000000"/>
              </a:solidFill>
              <a:latin typeface="メイリオ" panose="020B0604030504040204" pitchFamily="50" charset="-128"/>
              <a:ea typeface="メイリオ" panose="020B0604030504040204" pitchFamily="50" charset="-128"/>
            </a:rPr>
            <a:t>記載内容を読んで、面談可能かどうか判断しますので、</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b="1" u="none">
              <a:solidFill>
                <a:sysClr val="windowText" lastClr="000000"/>
              </a:solidFill>
              <a:latin typeface="メイリオ" panose="020B0604030504040204" pitchFamily="50" charset="-128"/>
              <a:ea typeface="メイリオ" panose="020B0604030504040204" pitchFamily="50" charset="-128"/>
            </a:rPr>
            <a:t>できるだけ</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  </a:t>
          </a:r>
          <a:r>
            <a:rPr kumimoji="1" lang="ja-JP" altLang="en-US" sz="1600" b="1" u="sng">
              <a:solidFill>
                <a:sysClr val="windowText" lastClr="000000"/>
              </a:solidFill>
              <a:latin typeface="メイリオ" panose="020B0604030504040204" pitchFamily="50" charset="-128"/>
              <a:ea typeface="メイリオ" panose="020B0604030504040204" pitchFamily="50" charset="-128"/>
            </a:rPr>
            <a:t>空欄が無い </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ようにご記入ください</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a:t>
          </a:r>
          <a:endParaRPr kumimoji="1" lang="en-US" altLang="ja-JP" sz="1400" b="1" u="none">
            <a:solidFill>
              <a:sysClr val="windowText" lastClr="000000"/>
            </a:solidFill>
            <a:latin typeface="メイリオ" panose="020B0604030504040204" pitchFamily="50" charset="-128"/>
            <a:ea typeface="メイリオ" panose="020B0604030504040204" pitchFamily="50" charset="-128"/>
          </a:endParaRPr>
        </a:p>
        <a:p>
          <a:endParaRPr kumimoji="1" lang="en-US" altLang="ja-JP" sz="1400" b="1" u="none">
            <a:solidFill>
              <a:sysClr val="windowText" lastClr="000000"/>
            </a:solidFill>
            <a:latin typeface="メイリオ" panose="020B0604030504040204" pitchFamily="50" charset="-128"/>
            <a:ea typeface="メイリオ" panose="020B0604030504040204" pitchFamily="50" charset="-128"/>
          </a:endParaRPr>
        </a:p>
        <a:p>
          <a:r>
            <a:rPr kumimoji="1" lang="en-US" altLang="ja-JP" sz="1400" b="1" u="none">
              <a:solidFill>
                <a:sysClr val="windowText" lastClr="000000"/>
              </a:solidFill>
              <a:latin typeface="メイリオ" panose="020B0604030504040204" pitchFamily="50" charset="-128"/>
              <a:ea typeface="メイリオ" panose="020B0604030504040204" pitchFamily="50" charset="-128"/>
            </a:rPr>
            <a:t>2</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．連絡担当者情報及び</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連絡担当者のメールアドレス</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は必須項目です、必ずご記入ください。</a:t>
          </a:r>
          <a:endParaRPr kumimoji="1" lang="en-US" altLang="ja-JP" sz="1400" b="1" u="none">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b="0" u="none">
              <a:solidFill>
                <a:sysClr val="windowText" lastClr="000000"/>
              </a:solidFill>
              <a:latin typeface="メイリオ" panose="020B0604030504040204" pitchFamily="50" charset="-128"/>
              <a:ea typeface="メイリオ" panose="020B0604030504040204" pitchFamily="50" charset="-128"/>
            </a:rPr>
            <a:t>　</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en-US" altLang="ja-JP" sz="1400" b="1" u="none">
              <a:solidFill>
                <a:sysClr val="windowText" lastClr="000000"/>
              </a:solidFill>
              <a:latin typeface="メイリオ" panose="020B0604030504040204" pitchFamily="50" charset="-128"/>
              <a:ea typeface="メイリオ" panose="020B0604030504040204" pitchFamily="50" charset="-128"/>
            </a:rPr>
            <a:t>3 </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．「別紙参照」</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は</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不可</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。この申込書のみご提出ください。</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en-US" altLang="ja-JP" sz="1400" b="1" u="none">
              <a:solidFill>
                <a:sysClr val="windowText" lastClr="000000"/>
              </a:solidFill>
              <a:latin typeface="メイリオ" panose="020B0604030504040204" pitchFamily="50" charset="-128"/>
              <a:ea typeface="メイリオ" panose="020B0604030504040204" pitchFamily="50" charset="-128"/>
            </a:rPr>
            <a:t>4</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大阪府外、また「大阪府内に製造（加工）を行う工場を有する中小企業者」に該当しない企業は参加不可となります。</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en-US" altLang="ja-JP" sz="1400" b="1" u="none">
              <a:solidFill>
                <a:sysClr val="windowText" lastClr="000000"/>
              </a:solidFill>
              <a:latin typeface="メイリオ" panose="020B0604030504040204" pitchFamily="50" charset="-128"/>
              <a:ea typeface="メイリオ" panose="020B0604030504040204" pitchFamily="50" charset="-128"/>
            </a:rPr>
            <a:t>5</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a:t>
          </a:r>
          <a:r>
            <a:rPr kumimoji="1" lang="ja-JP" altLang="en-US" sz="1400" b="1" u="sng">
              <a:solidFill>
                <a:srgbClr val="FF0000"/>
              </a:solidFill>
              <a:latin typeface="メイリオ" panose="020B0604030504040204" pitchFamily="50" charset="-128"/>
              <a:ea typeface="メイリオ" panose="020B0604030504040204" pitchFamily="50" charset="-128"/>
            </a:rPr>
            <a:t>メールアドレスなど</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を含む申込み内容に誤字等がないか、最終確認いただきご提出をお願いいたします。</a:t>
          </a:r>
          <a:endParaRPr kumimoji="1" lang="en-US" altLang="ja-JP" sz="1400" b="1" u="none">
            <a:solidFill>
              <a:sysClr val="windowText" lastClr="000000"/>
            </a:solidFill>
            <a:latin typeface="メイリオ" panose="020B0604030504040204" pitchFamily="50" charset="-128"/>
            <a:ea typeface="メイリオ" panose="020B0604030504040204" pitchFamily="50" charset="-128"/>
          </a:endParaRPr>
        </a:p>
        <a:p>
          <a:endParaRPr kumimoji="1" lang="en-US" altLang="ja-JP" sz="1400" b="1" u="none">
            <a:solidFill>
              <a:sysClr val="windowText" lastClr="000000"/>
            </a:solidFill>
            <a:latin typeface="メイリオ" panose="020B0604030504040204" pitchFamily="50" charset="-128"/>
            <a:ea typeface="メイリオ" panose="020B0604030504040204" pitchFamily="50" charset="-128"/>
          </a:endParaRPr>
        </a:p>
        <a:p>
          <a:r>
            <a:rPr kumimoji="1" lang="en-US" altLang="ja-JP" sz="1400" b="1" u="none">
              <a:solidFill>
                <a:sysClr val="windowText" lastClr="000000"/>
              </a:solidFill>
              <a:latin typeface="メイリオ" panose="020B0604030504040204" pitchFamily="50" charset="-128"/>
              <a:ea typeface="メイリオ" panose="020B0604030504040204" pitchFamily="50" charset="-128"/>
            </a:rPr>
            <a:t>6</a:t>
          </a:r>
          <a:r>
            <a:rPr kumimoji="1" lang="ja-JP" altLang="en-US" sz="1400" b="1" u="none">
              <a:solidFill>
                <a:sysClr val="windowText" lastClr="000000"/>
              </a:solidFill>
              <a:latin typeface="メイリオ" panose="020B0604030504040204" pitchFamily="50" charset="-128"/>
              <a:ea typeface="メイリオ" panose="020B0604030504040204" pitchFamily="50" charset="-128"/>
            </a:rPr>
            <a:t>．</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申込書の提出は</a:t>
          </a:r>
          <a:r>
            <a:rPr kumimoji="1" lang="ja-JP" altLang="en-US" sz="1400" b="1" u="sng">
              <a:solidFill>
                <a:srgbClr val="FF0000"/>
              </a:solidFill>
              <a:latin typeface="メイリオ" panose="020B0604030504040204" pitchFamily="50" charset="-128"/>
              <a:ea typeface="メイリオ" panose="020B0604030504040204" pitchFamily="50" charset="-128"/>
            </a:rPr>
            <a:t>エクセル</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でメールにてお願いいたします。（</a:t>
          </a:r>
          <a:r>
            <a:rPr kumimoji="1" lang="en-US" altLang="ja-JP" sz="1400" b="0" u="none">
              <a:solidFill>
                <a:sysClr val="windowText" lastClr="000000"/>
              </a:solidFill>
              <a:latin typeface="メイリオ" panose="020B0604030504040204" pitchFamily="50" charset="-128"/>
              <a:ea typeface="メイリオ" panose="020B0604030504040204" pitchFamily="50" charset="-128"/>
            </a:rPr>
            <a:t>FAX</a:t>
          </a:r>
          <a:r>
            <a:rPr kumimoji="1" lang="ja-JP" altLang="en-US" sz="1400" b="0" u="none">
              <a:solidFill>
                <a:sysClr val="windowText" lastClr="000000"/>
              </a:solidFill>
              <a:latin typeface="メイリオ" panose="020B0604030504040204" pitchFamily="50" charset="-128"/>
              <a:ea typeface="メイリオ" panose="020B0604030504040204" pitchFamily="50" charset="-128"/>
            </a:rPr>
            <a:t>不可）</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b="0" u="none">
              <a:solidFill>
                <a:sysClr val="windowText" lastClr="000000"/>
              </a:solidFill>
              <a:latin typeface="メイリオ" panose="020B0604030504040204" pitchFamily="50" charset="-128"/>
              <a:ea typeface="メイリオ" panose="020B0604030504040204" pitchFamily="50" charset="-128"/>
            </a:rPr>
            <a:t>　Ｅメール送信先：</a:t>
          </a:r>
          <a:r>
            <a:rPr kumimoji="1" lang="en-US" altLang="ja-JP" sz="1400" b="0" u="none">
              <a:solidFill>
                <a:sysClr val="windowText" lastClr="000000"/>
              </a:solidFill>
              <a:latin typeface="メイリオ" panose="020B0604030504040204" pitchFamily="50" charset="-128"/>
              <a:ea typeface="メイリオ" panose="020B0604030504040204" pitchFamily="50" charset="-128"/>
            </a:rPr>
            <a:t>mobio_torihiki@obda.or.jp</a:t>
          </a:r>
          <a:br>
            <a:rPr kumimoji="1" lang="en-US" altLang="ja-JP" sz="1400" b="0" u="none">
              <a:solidFill>
                <a:sysClr val="windowText" lastClr="000000"/>
              </a:solidFill>
              <a:latin typeface="メイリオ" panose="020B0604030504040204" pitchFamily="50" charset="-128"/>
              <a:ea typeface="メイリオ" panose="020B0604030504040204" pitchFamily="50" charset="-128"/>
            </a:rPr>
          </a:br>
          <a:r>
            <a:rPr kumimoji="1" lang="ja-JP" altLang="en-US" sz="1400" b="0" u="none">
              <a:solidFill>
                <a:sysClr val="windowText" lastClr="000000"/>
              </a:solidFill>
              <a:latin typeface="メイリオ" panose="020B0604030504040204" pitchFamily="50" charset="-128"/>
              <a:ea typeface="メイリオ" panose="020B0604030504040204" pitchFamily="50" charset="-128"/>
            </a:rPr>
            <a:t>　　　　　　　　（大阪産業局　山路、田中宛）</a:t>
          </a:r>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endParaRPr kumimoji="1" lang="en-US" altLang="ja-JP" sz="1400" b="0" u="none">
            <a:solidFill>
              <a:sysClr val="windowText" lastClr="000000"/>
            </a:solidFill>
            <a:latin typeface="メイリオ" panose="020B0604030504040204" pitchFamily="50" charset="-128"/>
            <a:ea typeface="メイリオ"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メイリオ" panose="020B0604030504040204" pitchFamily="50" charset="-128"/>
              <a:ea typeface="メイリオ" panose="020B0604030504040204" pitchFamily="50" charset="-128"/>
              <a:cs typeface="+mn-cs"/>
            </a:rPr>
            <a:t>～発注企業の目に留まる、明確でわかりやすい内容でご記入ください！～</a:t>
          </a:r>
          <a:endParaRPr kumimoji="1" lang="en-US" altLang="ja-JP" sz="1500" b="1" i="0" u="none" strike="noStrike" kern="0" cap="none" spc="0" normalizeH="0" baseline="0" noProof="0">
            <a:ln>
              <a:noFill/>
            </a:ln>
            <a:solidFill>
              <a:srgbClr val="0000FF"/>
            </a:solidFill>
            <a:effectLst/>
            <a:uLnTx/>
            <a:uFillTx/>
            <a:latin typeface="メイリオ" panose="020B0604030504040204" pitchFamily="50" charset="-128"/>
            <a:ea typeface="メイリオ" panose="020B0604030504040204" pitchFamily="50" charset="-128"/>
            <a:cs typeface="+mn-cs"/>
          </a:endParaRPr>
        </a:p>
        <a:p>
          <a:endParaRPr kumimoji="1" lang="en-US" altLang="ja-JP" sz="14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190500</xdr:colOff>
      <xdr:row>3</xdr:row>
      <xdr:rowOff>152400</xdr:rowOff>
    </xdr:from>
    <xdr:to>
      <xdr:col>18</xdr:col>
      <xdr:colOff>228600</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17182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10DD-022B-4596-BEC6-00478C123F01}">
  <dimension ref="A1:B47"/>
  <sheetViews>
    <sheetView showGridLines="0" tabSelected="1" view="pageBreakPreview" zoomScaleNormal="100" zoomScaleSheetLayoutView="100" workbookViewId="0">
      <selection sqref="A1:B1"/>
    </sheetView>
  </sheetViews>
  <sheetFormatPr defaultColWidth="9" defaultRowHeight="15"/>
  <cols>
    <col min="1" max="1" width="2.75" style="80" customWidth="1"/>
    <col min="2" max="2" width="95.75" style="80" customWidth="1"/>
    <col min="3" max="4" width="9" style="80" customWidth="1"/>
    <col min="5" max="16384" width="9" style="80"/>
  </cols>
  <sheetData>
    <row r="1" spans="1:2" s="78" customFormat="1" ht="19.5">
      <c r="A1" s="111" t="s">
        <v>234</v>
      </c>
      <c r="B1" s="111"/>
    </row>
    <row r="2" spans="1:2" s="79" customFormat="1" ht="20.25" thickBot="1">
      <c r="A2" s="110" t="s">
        <v>124</v>
      </c>
      <c r="B2" s="110"/>
    </row>
    <row r="3" spans="1:2" s="49" customFormat="1" ht="18.75">
      <c r="A3" s="113" t="s">
        <v>140</v>
      </c>
      <c r="B3" s="114"/>
    </row>
    <row r="4" spans="1:2" s="49" customFormat="1" ht="17.25">
      <c r="A4" s="51" t="s">
        <v>135</v>
      </c>
      <c r="B4" s="52" t="s">
        <v>138</v>
      </c>
    </row>
    <row r="5" spans="1:2" s="49" customFormat="1" ht="17.25">
      <c r="A5" s="51" t="s">
        <v>134</v>
      </c>
      <c r="B5" s="52" t="s">
        <v>152</v>
      </c>
    </row>
    <row r="6" spans="1:2" s="49" customFormat="1" ht="8.4499999999999993" customHeight="1">
      <c r="A6" s="51"/>
      <c r="B6" s="52"/>
    </row>
    <row r="7" spans="1:2" s="49" customFormat="1" ht="18.75">
      <c r="A7" s="115" t="s">
        <v>125</v>
      </c>
      <c r="B7" s="116"/>
    </row>
    <row r="8" spans="1:2" s="49" customFormat="1" ht="17.25">
      <c r="A8" s="53" t="s">
        <v>134</v>
      </c>
      <c r="B8" s="52" t="s">
        <v>185</v>
      </c>
    </row>
    <row r="9" spans="1:2" s="49" customFormat="1" ht="17.25">
      <c r="A9" s="53"/>
      <c r="B9" s="52" t="s">
        <v>186</v>
      </c>
    </row>
    <row r="10" spans="1:2" s="49" customFormat="1" ht="17.25">
      <c r="A10" s="53" t="s">
        <v>135</v>
      </c>
      <c r="B10" s="52" t="s">
        <v>153</v>
      </c>
    </row>
    <row r="11" spans="1:2" s="49" customFormat="1" ht="17.25">
      <c r="A11" s="53" t="s">
        <v>134</v>
      </c>
      <c r="B11" s="52" t="s">
        <v>142</v>
      </c>
    </row>
    <row r="12" spans="1:2" s="49" customFormat="1" ht="17.25">
      <c r="A12" s="53" t="s">
        <v>134</v>
      </c>
      <c r="B12" s="52" t="s">
        <v>265</v>
      </c>
    </row>
    <row r="13" spans="1:2" s="49" customFormat="1" ht="17.25">
      <c r="A13" s="53"/>
      <c r="B13" s="52" t="s">
        <v>144</v>
      </c>
    </row>
    <row r="14" spans="1:2" s="49" customFormat="1" ht="17.25">
      <c r="A14" s="53"/>
      <c r="B14" s="52" t="s">
        <v>145</v>
      </c>
    </row>
    <row r="15" spans="1:2" s="49" customFormat="1" ht="17.25">
      <c r="A15" s="53" t="s">
        <v>134</v>
      </c>
      <c r="B15" s="52" t="s">
        <v>143</v>
      </c>
    </row>
    <row r="16" spans="1:2" s="49" customFormat="1" ht="17.25">
      <c r="A16" s="53" t="s">
        <v>134</v>
      </c>
      <c r="B16" s="52" t="s">
        <v>146</v>
      </c>
    </row>
    <row r="17" spans="1:2" s="49" customFormat="1" ht="17.25">
      <c r="A17" s="53"/>
      <c r="B17" s="52" t="s">
        <v>147</v>
      </c>
    </row>
    <row r="18" spans="1:2" s="49" customFormat="1" ht="17.25">
      <c r="A18" s="53" t="s">
        <v>134</v>
      </c>
      <c r="B18" s="52" t="s">
        <v>187</v>
      </c>
    </row>
    <row r="19" spans="1:2" s="49" customFormat="1" ht="17.25">
      <c r="A19" s="53"/>
      <c r="B19" s="52" t="s">
        <v>188</v>
      </c>
    </row>
    <row r="20" spans="1:2" s="49" customFormat="1" ht="17.25">
      <c r="A20" s="53" t="s">
        <v>134</v>
      </c>
      <c r="B20" s="54" t="s">
        <v>148</v>
      </c>
    </row>
    <row r="21" spans="1:2" s="49" customFormat="1" ht="17.25">
      <c r="A21" s="53"/>
      <c r="B21" s="54" t="s">
        <v>189</v>
      </c>
    </row>
    <row r="22" spans="1:2" s="49" customFormat="1" ht="17.25">
      <c r="A22" s="53"/>
      <c r="B22" s="54" t="s">
        <v>191</v>
      </c>
    </row>
    <row r="23" spans="1:2" s="49" customFormat="1" ht="17.25">
      <c r="A23" s="53"/>
      <c r="B23" s="54" t="s">
        <v>190</v>
      </c>
    </row>
    <row r="24" spans="1:2" s="49" customFormat="1" ht="8.4499999999999993" customHeight="1">
      <c r="A24" s="53"/>
      <c r="B24" s="54"/>
    </row>
    <row r="25" spans="1:2" s="49" customFormat="1" ht="18.75">
      <c r="A25" s="115" t="s">
        <v>131</v>
      </c>
      <c r="B25" s="116"/>
    </row>
    <row r="26" spans="1:2" s="49" customFormat="1" ht="17.25">
      <c r="A26" s="53" t="s">
        <v>134</v>
      </c>
      <c r="B26" s="55" t="s">
        <v>132</v>
      </c>
    </row>
    <row r="27" spans="1:2" s="49" customFormat="1" ht="17.25">
      <c r="A27" s="53"/>
      <c r="B27" s="55" t="s">
        <v>149</v>
      </c>
    </row>
    <row r="28" spans="1:2" s="49" customFormat="1" ht="17.25">
      <c r="A28" s="53"/>
      <c r="B28" s="55" t="s">
        <v>150</v>
      </c>
    </row>
    <row r="29" spans="1:2" s="49" customFormat="1" ht="17.25">
      <c r="A29" s="53"/>
      <c r="B29" s="55" t="s">
        <v>151</v>
      </c>
    </row>
    <row r="30" spans="1:2" s="49" customFormat="1" ht="17.25">
      <c r="A30" s="53"/>
      <c r="B30" s="55" t="s">
        <v>136</v>
      </c>
    </row>
    <row r="31" spans="1:2" s="49" customFormat="1" ht="17.25">
      <c r="A31" s="53"/>
      <c r="B31" s="55" t="s">
        <v>235</v>
      </c>
    </row>
    <row r="32" spans="1:2" s="49" customFormat="1" ht="8.4499999999999993" customHeight="1">
      <c r="A32" s="53"/>
      <c r="B32" s="55"/>
    </row>
    <row r="33" spans="1:2" s="49" customFormat="1" ht="18.75">
      <c r="A33" s="117" t="s">
        <v>126</v>
      </c>
      <c r="B33" s="118"/>
    </row>
    <row r="34" spans="1:2" s="49" customFormat="1" ht="17.25">
      <c r="A34" s="53" t="s">
        <v>134</v>
      </c>
      <c r="B34" s="52" t="s">
        <v>137</v>
      </c>
    </row>
    <row r="35" spans="1:2" s="49" customFormat="1" ht="8.4499999999999993" customHeight="1">
      <c r="A35" s="53"/>
      <c r="B35" s="52"/>
    </row>
    <row r="36" spans="1:2" s="49" customFormat="1" ht="18.75">
      <c r="A36" s="117" t="s">
        <v>127</v>
      </c>
      <c r="B36" s="118"/>
    </row>
    <row r="37" spans="1:2" s="49" customFormat="1" ht="17.25">
      <c r="A37" s="51"/>
      <c r="B37" s="56"/>
    </row>
    <row r="38" spans="1:2" s="49" customFormat="1" ht="17.25">
      <c r="A38" s="51"/>
      <c r="B38" s="56"/>
    </row>
    <row r="39" spans="1:2" s="49" customFormat="1" ht="17.25">
      <c r="A39" s="51"/>
      <c r="B39" s="56"/>
    </row>
    <row r="40" spans="1:2" s="49" customFormat="1" ht="17.25">
      <c r="A40" s="51"/>
      <c r="B40" s="56"/>
    </row>
    <row r="41" spans="1:2" s="49" customFormat="1" ht="18.75">
      <c r="A41" s="117" t="s">
        <v>129</v>
      </c>
      <c r="B41" s="118"/>
    </row>
    <row r="42" spans="1:2" s="49" customFormat="1" ht="17.25">
      <c r="A42" s="51"/>
      <c r="B42" s="52" t="s">
        <v>133</v>
      </c>
    </row>
    <row r="43" spans="1:2" s="49" customFormat="1" ht="17.25">
      <c r="A43" s="51"/>
      <c r="B43" s="52" t="s">
        <v>236</v>
      </c>
    </row>
    <row r="44" spans="1:2" s="49" customFormat="1" ht="18" thickBot="1">
      <c r="A44" s="57"/>
      <c r="B44" s="58" t="s">
        <v>141</v>
      </c>
    </row>
    <row r="45" spans="1:2" s="49" customFormat="1" ht="17.25">
      <c r="A45" s="112" t="s">
        <v>139</v>
      </c>
      <c r="B45" s="112"/>
    </row>
    <row r="46" spans="1:2" s="49" customFormat="1" ht="17.25">
      <c r="B46" s="50" t="s">
        <v>128</v>
      </c>
    </row>
    <row r="47" spans="1:2" s="49" customFormat="1" ht="17.25">
      <c r="B47" s="50" t="s">
        <v>130</v>
      </c>
    </row>
  </sheetData>
  <sheetProtection algorithmName="SHA-512" hashValue="rG0vz/euCQqrzVCCCoq0ma6XePJwWinPfFNDxoUKyOQvN3hij1zC3jnwHTC8p7lPj0mafD6yoNz3JIiS3AChEA==" saltValue="39lIXRcUzftYpCbvmIavlg==" spinCount="100000" sheet="1" objects="1" scenarios="1" selectLockedCells="1" selectUnlockedCells="1"/>
  <mergeCells count="9">
    <mergeCell ref="A2:B2"/>
    <mergeCell ref="A1:B1"/>
    <mergeCell ref="A45:B45"/>
    <mergeCell ref="A3:B3"/>
    <mergeCell ref="A7:B7"/>
    <mergeCell ref="A25:B25"/>
    <mergeCell ref="A33:B33"/>
    <mergeCell ref="A36:B36"/>
    <mergeCell ref="A41:B41"/>
  </mergeCells>
  <phoneticPr fontId="23"/>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J98"/>
  <sheetViews>
    <sheetView showGridLines="0" zoomScale="85" zoomScaleNormal="85" zoomScaleSheetLayoutView="85" workbookViewId="0">
      <selection sqref="A1:AD2"/>
    </sheetView>
  </sheetViews>
  <sheetFormatPr defaultColWidth="9" defaultRowHeight="14.25"/>
  <cols>
    <col min="1" max="1" width="1.625" style="59" customWidth="1"/>
    <col min="2" max="2" width="3.625" style="59" customWidth="1"/>
    <col min="3" max="3" width="1.625" style="59" customWidth="1"/>
    <col min="4" max="4" width="2.625" style="59" customWidth="1"/>
    <col min="5" max="11" width="3.625" style="59" customWidth="1"/>
    <col min="12" max="12" width="2.625" style="59" customWidth="1"/>
    <col min="13" max="13" width="1.625" style="59" customWidth="1"/>
    <col min="14" max="29" width="3.625" style="59" customWidth="1"/>
    <col min="30" max="30" width="1.625" style="59" customWidth="1"/>
    <col min="31" max="64" width="3.5" style="59" customWidth="1"/>
    <col min="65" max="16384" width="9" style="59"/>
  </cols>
  <sheetData>
    <row r="1" spans="1:36" ht="23.45" customHeight="1">
      <c r="A1" s="178" t="s">
        <v>195</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H1" s="85"/>
    </row>
    <row r="2" spans="1:36" ht="23.45" customHeight="1">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6" ht="24" customHeight="1">
      <c r="A3" s="180" t="s">
        <v>169</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row>
    <row r="4" spans="1:36" s="89" customFormat="1" ht="15.75" customHeight="1">
      <c r="A4" s="68"/>
      <c r="B4" s="68" t="s">
        <v>0</v>
      </c>
      <c r="C4" s="68" t="s">
        <v>52</v>
      </c>
      <c r="D4" s="68"/>
      <c r="E4" s="68"/>
      <c r="F4" s="68"/>
      <c r="G4" s="68"/>
      <c r="H4" s="68"/>
      <c r="I4" s="68"/>
      <c r="J4" s="68"/>
      <c r="K4" s="86"/>
      <c r="L4" s="86"/>
      <c r="M4" s="86"/>
      <c r="N4" s="86"/>
      <c r="O4" s="86"/>
      <c r="P4" s="86"/>
      <c r="Q4" s="86"/>
      <c r="R4" s="86"/>
      <c r="S4" s="68"/>
      <c r="T4" s="68"/>
      <c r="U4" s="87"/>
      <c r="V4" s="88"/>
      <c r="W4" s="88"/>
      <c r="X4" s="88"/>
      <c r="Y4" s="88"/>
      <c r="Z4" s="88"/>
      <c r="AA4" s="88"/>
      <c r="AB4" s="88"/>
      <c r="AC4" s="88"/>
      <c r="AD4" s="68"/>
    </row>
    <row r="5" spans="1:36" ht="6" customHeight="1"/>
    <row r="6" spans="1:36">
      <c r="B6" s="182" t="s">
        <v>122</v>
      </c>
      <c r="C6" s="183"/>
      <c r="D6" s="183"/>
      <c r="E6" s="183"/>
      <c r="F6" s="194"/>
      <c r="G6" s="194"/>
      <c r="H6" s="194"/>
      <c r="I6" s="194"/>
      <c r="J6" s="194"/>
      <c r="K6" s="194"/>
      <c r="L6" s="194"/>
      <c r="M6" s="194"/>
      <c r="N6" s="194"/>
      <c r="O6" s="194"/>
      <c r="P6" s="194"/>
      <c r="Q6" s="194"/>
      <c r="R6" s="194"/>
      <c r="S6" s="194"/>
      <c r="T6" s="194"/>
      <c r="U6" s="185" t="s">
        <v>154</v>
      </c>
      <c r="V6" s="185"/>
      <c r="W6" s="188"/>
      <c r="X6" s="188"/>
      <c r="Y6" s="188"/>
      <c r="Z6" s="188"/>
      <c r="AA6" s="188"/>
      <c r="AB6" s="188"/>
      <c r="AC6" s="189"/>
    </row>
    <row r="7" spans="1:36" ht="12.75" customHeight="1">
      <c r="B7" s="170" t="s">
        <v>2</v>
      </c>
      <c r="C7" s="159"/>
      <c r="D7" s="159"/>
      <c r="E7" s="159"/>
      <c r="F7" s="195"/>
      <c r="G7" s="195"/>
      <c r="H7" s="195"/>
      <c r="I7" s="195"/>
      <c r="J7" s="195"/>
      <c r="K7" s="195"/>
      <c r="L7" s="195"/>
      <c r="M7" s="195"/>
      <c r="N7" s="195"/>
      <c r="O7" s="195"/>
      <c r="P7" s="195"/>
      <c r="Q7" s="195"/>
      <c r="R7" s="195"/>
      <c r="S7" s="195"/>
      <c r="T7" s="195"/>
      <c r="U7" s="186"/>
      <c r="V7" s="186"/>
      <c r="W7" s="190"/>
      <c r="X7" s="190"/>
      <c r="Y7" s="190"/>
      <c r="Z7" s="190"/>
      <c r="AA7" s="190"/>
      <c r="AB7" s="190"/>
      <c r="AC7" s="191"/>
    </row>
    <row r="8" spans="1:36" ht="12.75" customHeight="1">
      <c r="B8" s="170"/>
      <c r="C8" s="159"/>
      <c r="D8" s="159"/>
      <c r="E8" s="159"/>
      <c r="F8" s="195"/>
      <c r="G8" s="195"/>
      <c r="H8" s="195"/>
      <c r="I8" s="195"/>
      <c r="J8" s="195"/>
      <c r="K8" s="195"/>
      <c r="L8" s="195"/>
      <c r="M8" s="195"/>
      <c r="N8" s="195"/>
      <c r="O8" s="195"/>
      <c r="P8" s="195"/>
      <c r="Q8" s="195"/>
      <c r="R8" s="195"/>
      <c r="S8" s="195"/>
      <c r="T8" s="195"/>
      <c r="U8" s="187" t="s">
        <v>155</v>
      </c>
      <c r="V8" s="187"/>
      <c r="W8" s="192"/>
      <c r="X8" s="192"/>
      <c r="Y8" s="192"/>
      <c r="Z8" s="192"/>
      <c r="AA8" s="192"/>
      <c r="AB8" s="192"/>
      <c r="AC8" s="193"/>
    </row>
    <row r="9" spans="1:36" ht="12.75" customHeight="1">
      <c r="B9" s="170"/>
      <c r="C9" s="159"/>
      <c r="D9" s="159"/>
      <c r="E9" s="159"/>
      <c r="F9" s="195"/>
      <c r="G9" s="195"/>
      <c r="H9" s="195"/>
      <c r="I9" s="195"/>
      <c r="J9" s="195"/>
      <c r="K9" s="195"/>
      <c r="L9" s="195"/>
      <c r="M9" s="195"/>
      <c r="N9" s="195"/>
      <c r="O9" s="195"/>
      <c r="P9" s="195"/>
      <c r="Q9" s="195"/>
      <c r="R9" s="195"/>
      <c r="S9" s="195"/>
      <c r="T9" s="195"/>
      <c r="U9" s="187"/>
      <c r="V9" s="187"/>
      <c r="W9" s="192"/>
      <c r="X9" s="192"/>
      <c r="Y9" s="192"/>
      <c r="Z9" s="192"/>
      <c r="AA9" s="192"/>
      <c r="AB9" s="192"/>
      <c r="AC9" s="193"/>
    </row>
    <row r="10" spans="1:36" ht="19.5" customHeight="1">
      <c r="B10" s="170" t="s">
        <v>4</v>
      </c>
      <c r="C10" s="159"/>
      <c r="D10" s="159"/>
      <c r="E10" s="159"/>
      <c r="F10" s="71" t="s">
        <v>5</v>
      </c>
      <c r="G10" s="199"/>
      <c r="H10" s="199"/>
      <c r="I10" s="199"/>
      <c r="J10" s="199"/>
      <c r="K10" s="200" t="s">
        <v>62</v>
      </c>
      <c r="L10" s="200"/>
      <c r="M10" s="200"/>
      <c r="N10" s="200"/>
      <c r="O10" s="74"/>
      <c r="P10" s="75" t="s">
        <v>110</v>
      </c>
      <c r="Q10" s="75"/>
      <c r="R10" s="75"/>
      <c r="S10" s="75"/>
      <c r="T10" s="75"/>
      <c r="U10" s="75"/>
      <c r="V10" s="75"/>
      <c r="W10" s="76"/>
      <c r="X10" s="159" t="s">
        <v>13</v>
      </c>
      <c r="Y10" s="159"/>
      <c r="Z10" s="201"/>
      <c r="AA10" s="201"/>
      <c r="AB10" s="201"/>
      <c r="AC10" s="72" t="s">
        <v>39</v>
      </c>
      <c r="AJ10" s="90"/>
    </row>
    <row r="11" spans="1:36" ht="19.5" customHeight="1">
      <c r="B11" s="170"/>
      <c r="C11" s="159"/>
      <c r="D11" s="159"/>
      <c r="E11" s="159"/>
      <c r="F11" s="158"/>
      <c r="G11" s="158"/>
      <c r="H11" s="158"/>
      <c r="I11" s="158"/>
      <c r="J11" s="158"/>
      <c r="K11" s="158"/>
      <c r="L11" s="158"/>
      <c r="M11" s="158"/>
      <c r="N11" s="158"/>
      <c r="O11" s="158"/>
      <c r="P11" s="158"/>
      <c r="Q11" s="158"/>
      <c r="R11" s="158"/>
      <c r="S11" s="158"/>
      <c r="T11" s="158"/>
      <c r="U11" s="158"/>
      <c r="V11" s="158"/>
      <c r="W11" s="158"/>
      <c r="X11" s="159" t="s">
        <v>14</v>
      </c>
      <c r="Y11" s="159"/>
      <c r="Z11" s="184"/>
      <c r="AA11" s="184"/>
      <c r="AB11" s="184"/>
      <c r="AC11" s="73" t="s">
        <v>40</v>
      </c>
    </row>
    <row r="12" spans="1:36" ht="12" customHeight="1">
      <c r="B12" s="170"/>
      <c r="C12" s="159"/>
      <c r="D12" s="159"/>
      <c r="E12" s="159"/>
      <c r="F12" s="196" t="s">
        <v>156</v>
      </c>
      <c r="G12" s="196"/>
      <c r="H12" s="196"/>
      <c r="I12" s="196"/>
      <c r="J12" s="196"/>
      <c r="K12" s="196"/>
      <c r="L12" s="196"/>
      <c r="M12" s="196"/>
      <c r="N12" s="196"/>
      <c r="O12" s="196"/>
      <c r="P12" s="196"/>
      <c r="Q12" s="196"/>
      <c r="R12" s="196"/>
      <c r="S12" s="196"/>
      <c r="T12" s="196"/>
      <c r="U12" s="196"/>
      <c r="V12" s="196"/>
      <c r="W12" s="196"/>
      <c r="X12" s="196"/>
      <c r="Y12" s="196"/>
      <c r="Z12" s="196"/>
      <c r="AA12" s="196"/>
      <c r="AB12" s="196"/>
      <c r="AC12" s="197"/>
    </row>
    <row r="13" spans="1:36" ht="18" customHeight="1">
      <c r="B13" s="170" t="s">
        <v>123</v>
      </c>
      <c r="C13" s="159"/>
      <c r="D13" s="159"/>
      <c r="E13" s="159"/>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7"/>
    </row>
    <row r="14" spans="1:36" ht="18" customHeight="1">
      <c r="B14" s="170" t="s">
        <v>38</v>
      </c>
      <c r="C14" s="159"/>
      <c r="D14" s="159"/>
      <c r="E14" s="159"/>
      <c r="F14" s="198" t="s">
        <v>170</v>
      </c>
      <c r="G14" s="198"/>
      <c r="H14" s="198"/>
      <c r="I14" s="198"/>
      <c r="J14" s="198"/>
      <c r="K14" s="198"/>
      <c r="L14" s="198"/>
      <c r="M14" s="198"/>
      <c r="N14" s="198"/>
      <c r="O14" s="198"/>
      <c r="P14" s="198"/>
      <c r="Q14" s="160" t="s">
        <v>192</v>
      </c>
      <c r="R14" s="161"/>
      <c r="S14" s="161"/>
      <c r="T14" s="162"/>
      <c r="U14" s="163" t="s">
        <v>170</v>
      </c>
      <c r="V14" s="164"/>
      <c r="W14" s="164"/>
      <c r="X14" s="164"/>
      <c r="Y14" s="164"/>
      <c r="Z14" s="164"/>
      <c r="AA14" s="164"/>
      <c r="AB14" s="164"/>
      <c r="AC14" s="165"/>
    </row>
    <row r="15" spans="1:36" ht="16.149999999999999" customHeight="1">
      <c r="B15" s="128" t="s">
        <v>30</v>
      </c>
      <c r="C15" s="129"/>
      <c r="D15" s="129"/>
      <c r="E15" s="129"/>
      <c r="F15" s="175"/>
      <c r="G15" s="176"/>
      <c r="H15" s="176"/>
      <c r="I15" s="176"/>
      <c r="J15" s="176"/>
      <c r="K15" s="176"/>
      <c r="L15" s="176"/>
      <c r="M15" s="176"/>
      <c r="N15" s="176"/>
      <c r="O15" s="176"/>
      <c r="P15" s="176"/>
      <c r="Q15" s="176"/>
      <c r="R15" s="176"/>
      <c r="S15" s="176"/>
      <c r="T15" s="176"/>
      <c r="U15" s="176"/>
      <c r="V15" s="176"/>
      <c r="W15" s="176"/>
      <c r="X15" s="176"/>
      <c r="Y15" s="176"/>
      <c r="Z15" s="176"/>
      <c r="AA15" s="176"/>
      <c r="AB15" s="176"/>
      <c r="AC15" s="177"/>
    </row>
    <row r="16" spans="1:36" ht="16.5">
      <c r="B16" s="128"/>
      <c r="C16" s="129"/>
      <c r="D16" s="129"/>
      <c r="E16" s="129"/>
      <c r="F16" s="132"/>
      <c r="G16" s="133"/>
      <c r="H16" s="133"/>
      <c r="I16" s="133"/>
      <c r="J16" s="133"/>
      <c r="K16" s="133"/>
      <c r="L16" s="133"/>
      <c r="M16" s="133"/>
      <c r="N16" s="133"/>
      <c r="O16" s="133"/>
      <c r="P16" s="133"/>
      <c r="Q16" s="133"/>
      <c r="R16" s="133"/>
      <c r="S16" s="133"/>
      <c r="T16" s="133"/>
      <c r="U16" s="133"/>
      <c r="V16" s="133"/>
      <c r="W16" s="133"/>
      <c r="X16" s="133"/>
      <c r="Y16" s="133"/>
      <c r="Z16" s="133"/>
      <c r="AA16" s="133"/>
      <c r="AB16" s="133"/>
      <c r="AC16" s="134"/>
    </row>
    <row r="17" spans="1:30" ht="16.5">
      <c r="B17" s="128"/>
      <c r="C17" s="129"/>
      <c r="D17" s="129"/>
      <c r="E17" s="129"/>
      <c r="F17" s="132"/>
      <c r="G17" s="133"/>
      <c r="H17" s="133"/>
      <c r="I17" s="133"/>
      <c r="J17" s="133"/>
      <c r="K17" s="133"/>
      <c r="L17" s="133"/>
      <c r="M17" s="133"/>
      <c r="N17" s="133"/>
      <c r="O17" s="133"/>
      <c r="P17" s="133"/>
      <c r="Q17" s="133"/>
      <c r="R17" s="133"/>
      <c r="S17" s="133"/>
      <c r="T17" s="133"/>
      <c r="U17" s="133"/>
      <c r="V17" s="133"/>
      <c r="W17" s="133"/>
      <c r="X17" s="133"/>
      <c r="Y17" s="133"/>
      <c r="Z17" s="133"/>
      <c r="AA17" s="133"/>
      <c r="AB17" s="133"/>
      <c r="AC17" s="134"/>
    </row>
    <row r="18" spans="1:30" ht="16.5">
      <c r="B18" s="128" t="s">
        <v>31</v>
      </c>
      <c r="C18" s="129"/>
      <c r="D18" s="129"/>
      <c r="E18" s="129"/>
      <c r="F18" s="175"/>
      <c r="G18" s="176"/>
      <c r="H18" s="176"/>
      <c r="I18" s="176"/>
      <c r="J18" s="176"/>
      <c r="K18" s="176"/>
      <c r="L18" s="176"/>
      <c r="M18" s="176"/>
      <c r="N18" s="176"/>
      <c r="O18" s="176"/>
      <c r="P18" s="176"/>
      <c r="Q18" s="176"/>
      <c r="R18" s="176"/>
      <c r="S18" s="176"/>
      <c r="T18" s="176"/>
      <c r="U18" s="176"/>
      <c r="V18" s="176"/>
      <c r="W18" s="176"/>
      <c r="X18" s="176"/>
      <c r="Y18" s="176"/>
      <c r="Z18" s="176"/>
      <c r="AA18" s="176"/>
      <c r="AB18" s="176"/>
      <c r="AC18" s="177"/>
    </row>
    <row r="19" spans="1:30" ht="16.5">
      <c r="B19" s="128"/>
      <c r="C19" s="129"/>
      <c r="D19" s="129"/>
      <c r="E19" s="129"/>
      <c r="F19" s="132"/>
      <c r="G19" s="133"/>
      <c r="H19" s="133"/>
      <c r="I19" s="133"/>
      <c r="J19" s="133"/>
      <c r="K19" s="133"/>
      <c r="L19" s="133"/>
      <c r="M19" s="133"/>
      <c r="N19" s="133"/>
      <c r="O19" s="133"/>
      <c r="P19" s="133"/>
      <c r="Q19" s="133"/>
      <c r="R19" s="133"/>
      <c r="S19" s="133"/>
      <c r="T19" s="133"/>
      <c r="U19" s="133"/>
      <c r="V19" s="133"/>
      <c r="W19" s="133"/>
      <c r="X19" s="133"/>
      <c r="Y19" s="133"/>
      <c r="Z19" s="133"/>
      <c r="AA19" s="133"/>
      <c r="AB19" s="133"/>
      <c r="AC19" s="134"/>
    </row>
    <row r="20" spans="1:30" ht="16.5">
      <c r="B20" s="128"/>
      <c r="C20" s="129"/>
      <c r="D20" s="129"/>
      <c r="E20" s="129"/>
      <c r="F20" s="132"/>
      <c r="G20" s="133"/>
      <c r="H20" s="133"/>
      <c r="I20" s="133"/>
      <c r="J20" s="133"/>
      <c r="K20" s="133"/>
      <c r="L20" s="133"/>
      <c r="M20" s="133"/>
      <c r="N20" s="133"/>
      <c r="O20" s="133"/>
      <c r="P20" s="133"/>
      <c r="Q20" s="133"/>
      <c r="R20" s="133"/>
      <c r="S20" s="133"/>
      <c r="T20" s="133"/>
      <c r="U20" s="133"/>
      <c r="V20" s="133"/>
      <c r="W20" s="133"/>
      <c r="X20" s="133"/>
      <c r="Y20" s="133"/>
      <c r="Z20" s="133"/>
      <c r="AA20" s="133"/>
      <c r="AB20" s="133"/>
      <c r="AC20" s="134"/>
    </row>
    <row r="21" spans="1:30" ht="16.5">
      <c r="B21" s="128" t="s">
        <v>32</v>
      </c>
      <c r="C21" s="129"/>
      <c r="D21" s="129"/>
      <c r="E21" s="129"/>
      <c r="F21" s="175"/>
      <c r="G21" s="176"/>
      <c r="H21" s="176"/>
      <c r="I21" s="176"/>
      <c r="J21" s="176"/>
      <c r="K21" s="176"/>
      <c r="L21" s="176"/>
      <c r="M21" s="176"/>
      <c r="N21" s="176"/>
      <c r="O21" s="176"/>
      <c r="P21" s="176"/>
      <c r="Q21" s="176"/>
      <c r="R21" s="176"/>
      <c r="S21" s="176"/>
      <c r="T21" s="176"/>
      <c r="U21" s="176"/>
      <c r="V21" s="176"/>
      <c r="W21" s="176"/>
      <c r="X21" s="176"/>
      <c r="Y21" s="176"/>
      <c r="Z21" s="176"/>
      <c r="AA21" s="176"/>
      <c r="AB21" s="176"/>
      <c r="AC21" s="177"/>
    </row>
    <row r="22" spans="1:30" ht="16.5">
      <c r="B22" s="128"/>
      <c r="C22" s="129"/>
      <c r="D22" s="129"/>
      <c r="E22" s="129"/>
      <c r="F22" s="132"/>
      <c r="G22" s="133"/>
      <c r="H22" s="133"/>
      <c r="I22" s="133"/>
      <c r="J22" s="133"/>
      <c r="K22" s="133"/>
      <c r="L22" s="133"/>
      <c r="M22" s="133"/>
      <c r="N22" s="133"/>
      <c r="O22" s="133"/>
      <c r="P22" s="133"/>
      <c r="Q22" s="133"/>
      <c r="R22" s="133"/>
      <c r="S22" s="133"/>
      <c r="T22" s="133"/>
      <c r="U22" s="133"/>
      <c r="V22" s="133"/>
      <c r="W22" s="133"/>
      <c r="X22" s="133"/>
      <c r="Y22" s="133"/>
      <c r="Z22" s="133"/>
      <c r="AA22" s="133"/>
      <c r="AB22" s="133"/>
      <c r="AC22" s="134"/>
    </row>
    <row r="23" spans="1:30" ht="16.5">
      <c r="B23" s="128" t="s">
        <v>33</v>
      </c>
      <c r="C23" s="129"/>
      <c r="D23" s="129"/>
      <c r="E23" s="129"/>
      <c r="F23" s="175"/>
      <c r="G23" s="176"/>
      <c r="H23" s="176"/>
      <c r="I23" s="176"/>
      <c r="J23" s="176"/>
      <c r="K23" s="176"/>
      <c r="L23" s="176"/>
      <c r="M23" s="176"/>
      <c r="N23" s="176"/>
      <c r="O23" s="176"/>
      <c r="P23" s="176"/>
      <c r="Q23" s="176"/>
      <c r="R23" s="176"/>
      <c r="S23" s="176"/>
      <c r="T23" s="176"/>
      <c r="U23" s="176"/>
      <c r="V23" s="176"/>
      <c r="W23" s="176"/>
      <c r="X23" s="176"/>
      <c r="Y23" s="176"/>
      <c r="Z23" s="176"/>
      <c r="AA23" s="176"/>
      <c r="AB23" s="176"/>
      <c r="AC23" s="177"/>
    </row>
    <row r="24" spans="1:30" ht="16.5">
      <c r="B24" s="128"/>
      <c r="C24" s="129"/>
      <c r="D24" s="129"/>
      <c r="E24" s="129"/>
      <c r="F24" s="132"/>
      <c r="G24" s="133"/>
      <c r="H24" s="133"/>
      <c r="I24" s="133"/>
      <c r="J24" s="133"/>
      <c r="K24" s="133"/>
      <c r="L24" s="133"/>
      <c r="M24" s="133"/>
      <c r="N24" s="133"/>
      <c r="O24" s="133"/>
      <c r="P24" s="133"/>
      <c r="Q24" s="133"/>
      <c r="R24" s="133"/>
      <c r="S24" s="133"/>
      <c r="T24" s="133"/>
      <c r="U24" s="133"/>
      <c r="V24" s="133"/>
      <c r="W24" s="133"/>
      <c r="X24" s="133"/>
      <c r="Y24" s="133"/>
      <c r="Z24" s="133"/>
      <c r="AA24" s="133"/>
      <c r="AB24" s="133"/>
      <c r="AC24" s="134"/>
    </row>
    <row r="25" spans="1:30" ht="16.5">
      <c r="B25" s="128"/>
      <c r="C25" s="129"/>
      <c r="D25" s="129"/>
      <c r="E25" s="129"/>
      <c r="F25" s="132"/>
      <c r="G25" s="133"/>
      <c r="H25" s="133"/>
      <c r="I25" s="133"/>
      <c r="J25" s="133"/>
      <c r="K25" s="133"/>
      <c r="L25" s="133"/>
      <c r="M25" s="133"/>
      <c r="N25" s="133"/>
      <c r="O25" s="133"/>
      <c r="P25" s="133"/>
      <c r="Q25" s="133"/>
      <c r="R25" s="133"/>
      <c r="S25" s="133"/>
      <c r="T25" s="133"/>
      <c r="U25" s="133"/>
      <c r="V25" s="133"/>
      <c r="W25" s="133"/>
      <c r="X25" s="133"/>
      <c r="Y25" s="133"/>
      <c r="Z25" s="133"/>
      <c r="AA25" s="133"/>
      <c r="AB25" s="133"/>
      <c r="AC25" s="134"/>
    </row>
    <row r="26" spans="1:30" ht="12" customHeight="1">
      <c r="B26" s="128"/>
      <c r="C26" s="129"/>
      <c r="D26" s="129"/>
      <c r="E26" s="129"/>
      <c r="F26" s="130" t="s">
        <v>37</v>
      </c>
      <c r="G26" s="130"/>
      <c r="H26" s="130"/>
      <c r="I26" s="130"/>
      <c r="J26" s="130"/>
      <c r="K26" s="130"/>
      <c r="L26" s="130"/>
      <c r="M26" s="130"/>
      <c r="N26" s="130"/>
      <c r="O26" s="130"/>
      <c r="P26" s="130"/>
      <c r="Q26" s="130"/>
      <c r="R26" s="130"/>
      <c r="S26" s="130"/>
      <c r="T26" s="130"/>
      <c r="U26" s="130"/>
      <c r="V26" s="130"/>
      <c r="W26" s="130"/>
      <c r="X26" s="130"/>
      <c r="Y26" s="130"/>
      <c r="Z26" s="130"/>
      <c r="AA26" s="130"/>
      <c r="AB26" s="130"/>
      <c r="AC26" s="131"/>
    </row>
    <row r="27" spans="1:30" ht="16.149999999999999" customHeight="1">
      <c r="B27" s="170" t="s">
        <v>159</v>
      </c>
      <c r="C27" s="159"/>
      <c r="D27" s="159"/>
      <c r="E27" s="159"/>
      <c r="F27" s="159"/>
      <c r="G27" s="159"/>
      <c r="H27" s="159"/>
      <c r="I27" s="159"/>
      <c r="J27" s="159"/>
      <c r="K27" s="171"/>
      <c r="L27" s="171"/>
      <c r="M27" s="171"/>
      <c r="N27" s="171"/>
      <c r="O27" s="171"/>
      <c r="P27" s="171"/>
      <c r="Q27" s="171"/>
      <c r="R27" s="171"/>
      <c r="S27" s="171"/>
      <c r="T27" s="171"/>
      <c r="U27" s="171"/>
      <c r="V27" s="171"/>
      <c r="W27" s="171"/>
      <c r="X27" s="171"/>
      <c r="Y27" s="171"/>
      <c r="Z27" s="171"/>
      <c r="AA27" s="171"/>
      <c r="AB27" s="171"/>
      <c r="AC27" s="172"/>
    </row>
    <row r="28" spans="1:30" ht="16.149999999999999" customHeight="1">
      <c r="B28" s="170" t="s">
        <v>56</v>
      </c>
      <c r="C28" s="159"/>
      <c r="D28" s="159"/>
      <c r="E28" s="159"/>
      <c r="F28" s="159"/>
      <c r="G28" s="159"/>
      <c r="H28" s="159"/>
      <c r="I28" s="159"/>
      <c r="J28" s="159"/>
      <c r="K28" s="91" t="s">
        <v>58</v>
      </c>
      <c r="L28" s="126"/>
      <c r="M28" s="126"/>
      <c r="N28" s="126"/>
      <c r="O28" s="126"/>
      <c r="P28" s="126"/>
      <c r="Q28" s="126"/>
      <c r="R28" s="126"/>
      <c r="S28" s="126"/>
      <c r="T28" s="126"/>
      <c r="U28" s="91" t="s">
        <v>59</v>
      </c>
      <c r="V28" s="126"/>
      <c r="W28" s="126"/>
      <c r="X28" s="126"/>
      <c r="Y28" s="126"/>
      <c r="Z28" s="126"/>
      <c r="AA28" s="126"/>
      <c r="AB28" s="126"/>
      <c r="AC28" s="127"/>
    </row>
    <row r="29" spans="1:30" ht="17.25" customHeight="1">
      <c r="B29" s="166" t="s">
        <v>158</v>
      </c>
      <c r="C29" s="167"/>
      <c r="D29" s="167"/>
      <c r="E29" s="167"/>
      <c r="F29" s="167"/>
      <c r="G29" s="167"/>
      <c r="H29" s="167"/>
      <c r="I29" s="167"/>
      <c r="J29" s="167"/>
      <c r="K29" s="171" t="s">
        <v>170</v>
      </c>
      <c r="L29" s="171"/>
      <c r="M29" s="171"/>
      <c r="N29" s="171"/>
      <c r="O29" s="171"/>
      <c r="P29" s="171"/>
      <c r="Q29" s="171"/>
      <c r="R29" s="171"/>
      <c r="S29" s="171"/>
      <c r="T29" s="171"/>
      <c r="U29" s="171"/>
      <c r="V29" s="171"/>
      <c r="W29" s="171"/>
      <c r="X29" s="171"/>
      <c r="Y29" s="171"/>
      <c r="Z29" s="171"/>
      <c r="AA29" s="171"/>
      <c r="AB29" s="171"/>
      <c r="AC29" s="172"/>
    </row>
    <row r="30" spans="1:30" ht="17.25" customHeight="1">
      <c r="B30" s="168" t="s">
        <v>157</v>
      </c>
      <c r="C30" s="169"/>
      <c r="D30" s="169"/>
      <c r="E30" s="169"/>
      <c r="F30" s="169"/>
      <c r="G30" s="169"/>
      <c r="H30" s="169"/>
      <c r="I30" s="169"/>
      <c r="J30" s="169"/>
      <c r="K30" s="173"/>
      <c r="L30" s="173"/>
      <c r="M30" s="173"/>
      <c r="N30" s="173"/>
      <c r="O30" s="173"/>
      <c r="P30" s="173"/>
      <c r="Q30" s="173"/>
      <c r="R30" s="173"/>
      <c r="S30" s="173"/>
      <c r="T30" s="173"/>
      <c r="U30" s="173"/>
      <c r="V30" s="173"/>
      <c r="W30" s="173"/>
      <c r="X30" s="173"/>
      <c r="Y30" s="173"/>
      <c r="Z30" s="173"/>
      <c r="AA30" s="173"/>
      <c r="AB30" s="173"/>
      <c r="AC30" s="174"/>
    </row>
    <row r="31" spans="1:30" ht="6" customHeight="1">
      <c r="B31" s="66"/>
      <c r="C31" s="67"/>
      <c r="D31" s="67"/>
      <c r="E31" s="66"/>
      <c r="F31" s="66"/>
      <c r="G31" s="66"/>
      <c r="H31" s="66"/>
      <c r="I31" s="66"/>
      <c r="J31" s="66"/>
      <c r="K31" s="66"/>
      <c r="L31" s="66"/>
      <c r="M31" s="66"/>
      <c r="N31" s="66"/>
      <c r="O31" s="66"/>
      <c r="P31" s="66"/>
      <c r="Q31" s="66"/>
      <c r="R31" s="66"/>
      <c r="S31" s="66"/>
      <c r="T31" s="66"/>
      <c r="U31" s="66"/>
      <c r="V31" s="66"/>
      <c r="W31" s="66"/>
      <c r="X31" s="66"/>
      <c r="Y31" s="66"/>
      <c r="Z31" s="66"/>
      <c r="AA31" s="66"/>
      <c r="AB31" s="66"/>
      <c r="AC31" s="66"/>
    </row>
    <row r="32" spans="1:30" s="89" customFormat="1" ht="15.75" customHeight="1">
      <c r="A32" s="68"/>
      <c r="B32" s="68" t="s">
        <v>0</v>
      </c>
      <c r="C32" s="68" t="s">
        <v>267</v>
      </c>
      <c r="D32" s="68"/>
      <c r="E32" s="68"/>
      <c r="F32" s="68"/>
      <c r="G32" s="68"/>
      <c r="H32" s="68"/>
      <c r="I32" s="68"/>
      <c r="J32" s="68"/>
      <c r="K32" s="86"/>
      <c r="L32" s="86"/>
      <c r="M32" s="86"/>
      <c r="N32" s="86"/>
      <c r="O32" s="86"/>
      <c r="P32" s="86"/>
      <c r="Q32" s="86"/>
      <c r="R32" s="86"/>
      <c r="S32" s="68"/>
      <c r="T32" s="68"/>
      <c r="U32" s="87"/>
      <c r="V32" s="88"/>
      <c r="W32" s="88"/>
      <c r="X32" s="88"/>
      <c r="Y32" s="88"/>
      <c r="Z32" s="88"/>
      <c r="AA32" s="88"/>
      <c r="AB32" s="88"/>
      <c r="AC32" s="88"/>
      <c r="AD32" s="68"/>
    </row>
    <row r="33" spans="2:29" ht="6" customHeight="1"/>
    <row r="34" spans="2:29" ht="16.5" customHeight="1">
      <c r="B34" s="69"/>
      <c r="C34" s="153" t="s">
        <v>166</v>
      </c>
      <c r="D34" s="153"/>
      <c r="E34" s="154"/>
      <c r="F34" s="154"/>
      <c r="G34" s="154"/>
      <c r="H34" s="154"/>
      <c r="I34" s="154"/>
      <c r="J34" s="154"/>
      <c r="K34" s="154"/>
      <c r="L34" s="154"/>
      <c r="M34" s="155" t="s">
        <v>165</v>
      </c>
      <c r="N34" s="155"/>
      <c r="O34" s="156" t="s">
        <v>50</v>
      </c>
      <c r="P34" s="156"/>
      <c r="Q34" s="156"/>
      <c r="R34" s="156"/>
      <c r="S34" s="156"/>
      <c r="T34" s="156"/>
      <c r="U34" s="156"/>
      <c r="V34" s="156"/>
      <c r="W34" s="148" t="s">
        <v>196</v>
      </c>
      <c r="X34" s="148"/>
      <c r="Y34" s="148"/>
      <c r="Z34" s="148"/>
      <c r="AA34" s="148"/>
      <c r="AB34" s="148"/>
      <c r="AC34" s="149"/>
    </row>
    <row r="35" spans="2:29" ht="15" customHeight="1">
      <c r="B35" s="70" t="s">
        <v>44</v>
      </c>
      <c r="C35" s="121" t="s">
        <v>164</v>
      </c>
      <c r="D35" s="121"/>
      <c r="E35" s="157"/>
      <c r="F35" s="157"/>
      <c r="G35" s="157"/>
      <c r="H35" s="157"/>
      <c r="I35" s="157"/>
      <c r="J35" s="157"/>
      <c r="K35" s="157"/>
      <c r="L35" s="157"/>
      <c r="M35" s="121" t="s">
        <v>46</v>
      </c>
      <c r="N35" s="121"/>
      <c r="O35" s="121" t="s">
        <v>168</v>
      </c>
      <c r="P35" s="121"/>
      <c r="Q35" s="121"/>
      <c r="R35" s="121"/>
      <c r="S35" s="121"/>
      <c r="T35" s="121"/>
      <c r="U35" s="121"/>
      <c r="V35" s="121"/>
      <c r="W35" s="148"/>
      <c r="X35" s="148"/>
      <c r="Y35" s="148"/>
      <c r="Z35" s="148"/>
      <c r="AA35" s="148"/>
      <c r="AB35" s="148"/>
      <c r="AC35" s="149"/>
    </row>
    <row r="36" spans="2:29" ht="15" customHeight="1">
      <c r="B36" s="70">
        <v>1</v>
      </c>
      <c r="C36" s="151"/>
      <c r="D36" s="119"/>
      <c r="E36" s="120"/>
      <c r="F36" s="120"/>
      <c r="G36" s="120"/>
      <c r="H36" s="120"/>
      <c r="I36" s="120"/>
      <c r="J36" s="120"/>
      <c r="K36" s="120"/>
      <c r="L36" s="120"/>
      <c r="M36" s="122"/>
      <c r="N36" s="152"/>
      <c r="O36" s="119"/>
      <c r="P36" s="119"/>
      <c r="Q36" s="120"/>
      <c r="R36" s="120"/>
      <c r="S36" s="120"/>
      <c r="T36" s="120"/>
      <c r="U36" s="120"/>
      <c r="V36" s="120"/>
      <c r="W36" s="148"/>
      <c r="X36" s="148"/>
      <c r="Y36" s="148"/>
      <c r="Z36" s="148"/>
      <c r="AA36" s="148"/>
      <c r="AB36" s="148"/>
      <c r="AC36" s="149"/>
    </row>
    <row r="37" spans="2:29" ht="15" customHeight="1">
      <c r="B37" s="70">
        <v>2</v>
      </c>
      <c r="C37" s="119"/>
      <c r="D37" s="119"/>
      <c r="E37" s="120"/>
      <c r="F37" s="120"/>
      <c r="G37" s="120"/>
      <c r="H37" s="120"/>
      <c r="I37" s="120"/>
      <c r="J37" s="120"/>
      <c r="K37" s="120"/>
      <c r="L37" s="120"/>
      <c r="M37" s="122"/>
      <c r="N37" s="152"/>
      <c r="O37" s="119"/>
      <c r="P37" s="119"/>
      <c r="Q37" s="120"/>
      <c r="R37" s="120"/>
      <c r="S37" s="120"/>
      <c r="T37" s="120"/>
      <c r="U37" s="120"/>
      <c r="V37" s="120"/>
      <c r="W37" s="148"/>
      <c r="X37" s="148"/>
      <c r="Y37" s="148"/>
      <c r="Z37" s="148"/>
      <c r="AA37" s="148"/>
      <c r="AB37" s="148"/>
      <c r="AC37" s="149"/>
    </row>
    <row r="38" spans="2:29" ht="15" customHeight="1">
      <c r="B38" s="70">
        <v>3</v>
      </c>
      <c r="C38" s="119"/>
      <c r="D38" s="119"/>
      <c r="E38" s="120"/>
      <c r="F38" s="120"/>
      <c r="G38" s="120"/>
      <c r="H38" s="120"/>
      <c r="I38" s="120"/>
      <c r="J38" s="120"/>
      <c r="K38" s="120"/>
      <c r="L38" s="120"/>
      <c r="M38" s="122"/>
      <c r="N38" s="152"/>
      <c r="O38" s="119"/>
      <c r="P38" s="119"/>
      <c r="Q38" s="120"/>
      <c r="R38" s="120"/>
      <c r="S38" s="120"/>
      <c r="T38" s="120"/>
      <c r="U38" s="120"/>
      <c r="V38" s="120"/>
      <c r="W38" s="148"/>
      <c r="X38" s="148"/>
      <c r="Y38" s="148"/>
      <c r="Z38" s="148"/>
      <c r="AA38" s="148"/>
      <c r="AB38" s="148"/>
      <c r="AC38" s="149"/>
    </row>
    <row r="39" spans="2:29" ht="15" customHeight="1">
      <c r="B39" s="70">
        <v>4</v>
      </c>
      <c r="C39" s="119"/>
      <c r="D39" s="119"/>
      <c r="E39" s="120"/>
      <c r="F39" s="120"/>
      <c r="G39" s="120"/>
      <c r="H39" s="120"/>
      <c r="I39" s="120"/>
      <c r="J39" s="120"/>
      <c r="K39" s="120"/>
      <c r="L39" s="120"/>
      <c r="M39" s="122"/>
      <c r="N39" s="152"/>
      <c r="O39" s="119"/>
      <c r="P39" s="119"/>
      <c r="Q39" s="120"/>
      <c r="R39" s="120"/>
      <c r="S39" s="120"/>
      <c r="T39" s="120"/>
      <c r="U39" s="120"/>
      <c r="V39" s="120"/>
      <c r="W39" s="148"/>
      <c r="X39" s="148"/>
      <c r="Y39" s="148"/>
      <c r="Z39" s="148"/>
      <c r="AA39" s="148"/>
      <c r="AB39" s="148"/>
      <c r="AC39" s="149"/>
    </row>
    <row r="40" spans="2:29" ht="15" customHeight="1">
      <c r="B40" s="70">
        <v>5</v>
      </c>
      <c r="C40" s="119"/>
      <c r="D40" s="119"/>
      <c r="E40" s="120"/>
      <c r="F40" s="120"/>
      <c r="G40" s="120"/>
      <c r="H40" s="120"/>
      <c r="I40" s="120"/>
      <c r="J40" s="120"/>
      <c r="K40" s="120"/>
      <c r="L40" s="120"/>
      <c r="M40" s="122"/>
      <c r="N40" s="152"/>
      <c r="O40" s="119"/>
      <c r="P40" s="119"/>
      <c r="Q40" s="120"/>
      <c r="R40" s="120"/>
      <c r="S40" s="120"/>
      <c r="T40" s="120"/>
      <c r="U40" s="120"/>
      <c r="V40" s="120"/>
      <c r="W40" s="148"/>
      <c r="X40" s="148"/>
      <c r="Y40" s="148"/>
      <c r="Z40" s="148"/>
      <c r="AA40" s="148"/>
      <c r="AB40" s="148"/>
      <c r="AC40" s="149"/>
    </row>
    <row r="41" spans="2:29" ht="15" customHeight="1">
      <c r="B41" s="70">
        <v>6</v>
      </c>
      <c r="C41" s="119"/>
      <c r="D41" s="119"/>
      <c r="E41" s="120"/>
      <c r="F41" s="120"/>
      <c r="G41" s="120"/>
      <c r="H41" s="120"/>
      <c r="I41" s="120"/>
      <c r="J41" s="120"/>
      <c r="K41" s="120"/>
      <c r="L41" s="120"/>
      <c r="M41" s="122"/>
      <c r="N41" s="122"/>
      <c r="O41" s="119"/>
      <c r="P41" s="119"/>
      <c r="Q41" s="120"/>
      <c r="R41" s="120"/>
      <c r="S41" s="120"/>
      <c r="T41" s="120"/>
      <c r="U41" s="120"/>
      <c r="V41" s="120"/>
      <c r="W41" s="148"/>
      <c r="X41" s="148"/>
      <c r="Y41" s="148"/>
      <c r="Z41" s="148"/>
      <c r="AA41" s="148"/>
      <c r="AB41" s="148"/>
      <c r="AC41" s="149"/>
    </row>
    <row r="42" spans="2:29" ht="15" customHeight="1">
      <c r="B42" s="70">
        <v>7</v>
      </c>
      <c r="C42" s="119"/>
      <c r="D42" s="119"/>
      <c r="E42" s="120"/>
      <c r="F42" s="120"/>
      <c r="G42" s="120"/>
      <c r="H42" s="120"/>
      <c r="I42" s="120"/>
      <c r="J42" s="120"/>
      <c r="K42" s="120"/>
      <c r="L42" s="120"/>
      <c r="M42" s="122"/>
      <c r="N42" s="122"/>
      <c r="O42" s="119"/>
      <c r="P42" s="119"/>
      <c r="Q42" s="120"/>
      <c r="R42" s="120"/>
      <c r="S42" s="120"/>
      <c r="T42" s="120"/>
      <c r="U42" s="120"/>
      <c r="V42" s="120"/>
      <c r="W42" s="148"/>
      <c r="X42" s="148"/>
      <c r="Y42" s="148"/>
      <c r="Z42" s="148"/>
      <c r="AA42" s="148"/>
      <c r="AB42" s="148"/>
      <c r="AC42" s="149"/>
    </row>
    <row r="43" spans="2:29" ht="15" customHeight="1">
      <c r="B43" s="70">
        <v>8</v>
      </c>
      <c r="C43" s="119"/>
      <c r="D43" s="119"/>
      <c r="E43" s="120"/>
      <c r="F43" s="120"/>
      <c r="G43" s="120"/>
      <c r="H43" s="120"/>
      <c r="I43" s="120"/>
      <c r="J43" s="120"/>
      <c r="K43" s="120"/>
      <c r="L43" s="120"/>
      <c r="M43" s="122"/>
      <c r="N43" s="122"/>
      <c r="O43" s="119"/>
      <c r="P43" s="119"/>
      <c r="Q43" s="120"/>
      <c r="R43" s="120"/>
      <c r="S43" s="120"/>
      <c r="T43" s="120"/>
      <c r="U43" s="120"/>
      <c r="V43" s="120"/>
      <c r="W43" s="148"/>
      <c r="X43" s="148"/>
      <c r="Y43" s="148"/>
      <c r="Z43" s="148"/>
      <c r="AA43" s="148"/>
      <c r="AB43" s="148"/>
      <c r="AC43" s="149"/>
    </row>
    <row r="44" spans="2:29" ht="15" customHeight="1">
      <c r="B44" s="70">
        <v>9</v>
      </c>
      <c r="C44" s="119"/>
      <c r="D44" s="119"/>
      <c r="E44" s="120"/>
      <c r="F44" s="120"/>
      <c r="G44" s="120"/>
      <c r="H44" s="120"/>
      <c r="I44" s="120"/>
      <c r="J44" s="120"/>
      <c r="K44" s="120"/>
      <c r="L44" s="120"/>
      <c r="M44" s="122"/>
      <c r="N44" s="122"/>
      <c r="O44" s="119"/>
      <c r="P44" s="119"/>
      <c r="Q44" s="120"/>
      <c r="R44" s="120"/>
      <c r="S44" s="120"/>
      <c r="T44" s="120"/>
      <c r="U44" s="120"/>
      <c r="V44" s="120"/>
      <c r="W44" s="148"/>
      <c r="X44" s="148"/>
      <c r="Y44" s="148"/>
      <c r="Z44" s="148"/>
      <c r="AA44" s="148"/>
      <c r="AB44" s="148"/>
      <c r="AC44" s="149"/>
    </row>
    <row r="45" spans="2:29" ht="15" customHeight="1">
      <c r="B45" s="70">
        <v>10</v>
      </c>
      <c r="C45" s="119"/>
      <c r="D45" s="119"/>
      <c r="E45" s="120"/>
      <c r="F45" s="120"/>
      <c r="G45" s="120"/>
      <c r="H45" s="120"/>
      <c r="I45" s="120"/>
      <c r="J45" s="120"/>
      <c r="K45" s="120"/>
      <c r="L45" s="120"/>
      <c r="M45" s="122"/>
      <c r="N45" s="122"/>
      <c r="O45" s="119"/>
      <c r="P45" s="119"/>
      <c r="Q45" s="120"/>
      <c r="R45" s="120"/>
      <c r="S45" s="120"/>
      <c r="T45" s="120"/>
      <c r="U45" s="120"/>
      <c r="V45" s="120"/>
      <c r="W45" s="148"/>
      <c r="X45" s="148"/>
      <c r="Y45" s="148"/>
      <c r="Z45" s="148"/>
      <c r="AA45" s="148"/>
      <c r="AB45" s="148"/>
      <c r="AC45" s="149"/>
    </row>
    <row r="46" spans="2:29" ht="15" customHeight="1">
      <c r="B46" s="70">
        <v>11</v>
      </c>
      <c r="C46" s="119"/>
      <c r="D46" s="119"/>
      <c r="E46" s="120"/>
      <c r="F46" s="120"/>
      <c r="G46" s="120"/>
      <c r="H46" s="120"/>
      <c r="I46" s="120"/>
      <c r="J46" s="120"/>
      <c r="K46" s="120"/>
      <c r="L46" s="120"/>
      <c r="M46" s="122"/>
      <c r="N46" s="122"/>
      <c r="O46" s="119"/>
      <c r="P46" s="119"/>
      <c r="Q46" s="120"/>
      <c r="R46" s="120"/>
      <c r="S46" s="120"/>
      <c r="T46" s="120"/>
      <c r="U46" s="120"/>
      <c r="V46" s="120"/>
      <c r="W46" s="148"/>
      <c r="X46" s="148"/>
      <c r="Y46" s="148"/>
      <c r="Z46" s="148"/>
      <c r="AA46" s="148"/>
      <c r="AB46" s="148"/>
      <c r="AC46" s="149"/>
    </row>
    <row r="47" spans="2:29" ht="14.25" customHeight="1">
      <c r="B47" s="70">
        <v>12</v>
      </c>
      <c r="C47" s="119"/>
      <c r="D47" s="119"/>
      <c r="E47" s="120"/>
      <c r="F47" s="120"/>
      <c r="G47" s="120"/>
      <c r="H47" s="120"/>
      <c r="I47" s="120"/>
      <c r="J47" s="120"/>
      <c r="K47" s="120"/>
      <c r="L47" s="120"/>
      <c r="M47" s="122"/>
      <c r="N47" s="122"/>
      <c r="O47" s="119"/>
      <c r="P47" s="119"/>
      <c r="Q47" s="120"/>
      <c r="R47" s="120"/>
      <c r="S47" s="120"/>
      <c r="T47" s="120"/>
      <c r="U47" s="120"/>
      <c r="V47" s="120"/>
      <c r="W47" s="148"/>
      <c r="X47" s="148"/>
      <c r="Y47" s="148"/>
      <c r="Z47" s="148"/>
      <c r="AA47" s="148"/>
      <c r="AB47" s="148"/>
      <c r="AC47" s="149"/>
    </row>
    <row r="48" spans="2:29" ht="15" customHeight="1">
      <c r="B48" s="70">
        <v>13</v>
      </c>
      <c r="C48" s="119"/>
      <c r="D48" s="119"/>
      <c r="E48" s="120"/>
      <c r="F48" s="120"/>
      <c r="G48" s="120"/>
      <c r="H48" s="120"/>
      <c r="I48" s="120"/>
      <c r="J48" s="120"/>
      <c r="K48" s="120"/>
      <c r="L48" s="120"/>
      <c r="M48" s="122"/>
      <c r="N48" s="122"/>
      <c r="O48" s="119"/>
      <c r="P48" s="119"/>
      <c r="Q48" s="120"/>
      <c r="R48" s="120"/>
      <c r="S48" s="120"/>
      <c r="T48" s="120"/>
      <c r="U48" s="120"/>
      <c r="V48" s="120"/>
      <c r="W48" s="148"/>
      <c r="X48" s="148"/>
      <c r="Y48" s="148"/>
      <c r="Z48" s="148"/>
      <c r="AA48" s="148"/>
      <c r="AB48" s="148"/>
      <c r="AC48" s="149"/>
    </row>
    <row r="49" spans="1:30" ht="15" customHeight="1">
      <c r="B49" s="70">
        <v>14</v>
      </c>
      <c r="C49" s="119"/>
      <c r="D49" s="119"/>
      <c r="E49" s="120"/>
      <c r="F49" s="120"/>
      <c r="G49" s="120"/>
      <c r="H49" s="120"/>
      <c r="I49" s="120"/>
      <c r="J49" s="120"/>
      <c r="K49" s="120"/>
      <c r="L49" s="120"/>
      <c r="M49" s="122"/>
      <c r="N49" s="122"/>
      <c r="O49" s="119"/>
      <c r="P49" s="119"/>
      <c r="Q49" s="120"/>
      <c r="R49" s="120"/>
      <c r="S49" s="120"/>
      <c r="T49" s="120"/>
      <c r="U49" s="120"/>
      <c r="V49" s="120"/>
      <c r="W49" s="148"/>
      <c r="X49" s="148"/>
      <c r="Y49" s="148"/>
      <c r="Z49" s="148"/>
      <c r="AA49" s="148"/>
      <c r="AB49" s="148"/>
      <c r="AC49" s="149"/>
    </row>
    <row r="50" spans="1:30" ht="15" customHeight="1">
      <c r="B50" s="70">
        <v>15</v>
      </c>
      <c r="C50" s="119"/>
      <c r="D50" s="119"/>
      <c r="E50" s="120"/>
      <c r="F50" s="120"/>
      <c r="G50" s="120"/>
      <c r="H50" s="120"/>
      <c r="I50" s="120"/>
      <c r="J50" s="120"/>
      <c r="K50" s="120"/>
      <c r="L50" s="120"/>
      <c r="M50" s="122"/>
      <c r="N50" s="122"/>
      <c r="O50" s="119"/>
      <c r="P50" s="119"/>
      <c r="Q50" s="120"/>
      <c r="R50" s="120"/>
      <c r="S50" s="120"/>
      <c r="T50" s="120"/>
      <c r="U50" s="120"/>
      <c r="V50" s="120"/>
      <c r="W50" s="148"/>
      <c r="X50" s="148"/>
      <c r="Y50" s="148"/>
      <c r="Z50" s="148"/>
      <c r="AA50" s="148"/>
      <c r="AB50" s="148"/>
      <c r="AC50" s="149"/>
    </row>
    <row r="51" spans="1:30" ht="15" customHeight="1">
      <c r="B51" s="214" t="s">
        <v>45</v>
      </c>
      <c r="C51" s="214"/>
      <c r="D51" s="214"/>
      <c r="E51" s="214"/>
      <c r="F51" s="214"/>
      <c r="G51" s="214"/>
      <c r="H51" s="214"/>
      <c r="I51" s="214"/>
      <c r="J51" s="214"/>
      <c r="K51" s="214"/>
      <c r="L51" s="214"/>
      <c r="M51" s="214"/>
      <c r="N51" s="214"/>
      <c r="O51" s="214"/>
      <c r="P51" s="214"/>
      <c r="Q51" s="214"/>
      <c r="R51" s="214"/>
      <c r="S51" s="214"/>
      <c r="T51" s="214"/>
      <c r="U51" s="214"/>
      <c r="V51" s="214"/>
      <c r="W51" s="150"/>
      <c r="X51" s="148"/>
      <c r="Y51" s="148"/>
      <c r="Z51" s="148"/>
      <c r="AA51" s="148"/>
      <c r="AB51" s="148"/>
      <c r="AC51" s="149"/>
    </row>
    <row r="52" spans="1:30" ht="13.5" hidden="1" customHeight="1">
      <c r="B52" s="226"/>
      <c r="C52" s="227"/>
      <c r="D52" s="227"/>
      <c r="E52" s="228"/>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5"/>
    </row>
    <row r="53" spans="1:30" ht="13.5" hidden="1" customHeight="1">
      <c r="B53" s="226"/>
      <c r="C53" s="227"/>
      <c r="D53" s="227"/>
      <c r="E53" s="228"/>
      <c r="F53" s="143"/>
      <c r="G53" s="144"/>
      <c r="H53" s="144"/>
      <c r="I53" s="144"/>
      <c r="J53" s="144"/>
      <c r="K53" s="144"/>
      <c r="L53" s="142"/>
      <c r="M53" s="142"/>
      <c r="N53" s="142"/>
      <c r="O53" s="232"/>
      <c r="P53" s="232"/>
      <c r="Q53" s="232"/>
      <c r="R53" s="232"/>
      <c r="S53" s="232"/>
      <c r="T53" s="232"/>
      <c r="U53" s="232"/>
      <c r="V53" s="232"/>
      <c r="W53" s="232"/>
      <c r="X53" s="232"/>
      <c r="Y53" s="232"/>
      <c r="Z53" s="232"/>
      <c r="AA53" s="232"/>
      <c r="AB53" s="232"/>
      <c r="AC53" s="233"/>
    </row>
    <row r="54" spans="1:30" ht="13.5" hidden="1" customHeight="1">
      <c r="B54" s="226"/>
      <c r="C54" s="227"/>
      <c r="D54" s="227"/>
      <c r="E54" s="228"/>
      <c r="F54" s="143"/>
      <c r="G54" s="144"/>
      <c r="H54" s="144"/>
      <c r="I54" s="144"/>
      <c r="J54" s="144"/>
      <c r="K54" s="144"/>
      <c r="L54" s="142"/>
      <c r="M54" s="142"/>
      <c r="N54" s="142"/>
      <c r="O54" s="232"/>
      <c r="P54" s="232"/>
      <c r="Q54" s="232"/>
      <c r="R54" s="232"/>
      <c r="S54" s="232"/>
      <c r="T54" s="232"/>
      <c r="U54" s="232"/>
      <c r="V54" s="232"/>
      <c r="W54" s="232"/>
      <c r="X54" s="232"/>
      <c r="Y54" s="232"/>
      <c r="Z54" s="232"/>
      <c r="AA54" s="232"/>
      <c r="AB54" s="232"/>
      <c r="AC54" s="233"/>
    </row>
    <row r="55" spans="1:30" ht="13.5" hidden="1" customHeight="1">
      <c r="B55" s="226"/>
      <c r="C55" s="227"/>
      <c r="D55" s="227"/>
      <c r="E55" s="228"/>
      <c r="F55" s="145"/>
      <c r="G55" s="146"/>
      <c r="H55" s="146"/>
      <c r="I55" s="146"/>
      <c r="J55" s="146"/>
      <c r="K55" s="146"/>
      <c r="L55" s="146"/>
      <c r="M55" s="146"/>
      <c r="N55" s="146"/>
      <c r="O55" s="146"/>
      <c r="P55" s="146"/>
      <c r="Q55" s="146"/>
      <c r="R55" s="146"/>
      <c r="S55" s="146"/>
      <c r="T55" s="146"/>
      <c r="U55" s="146"/>
      <c r="V55" s="146"/>
      <c r="W55" s="146"/>
      <c r="X55" s="146"/>
      <c r="Y55" s="146"/>
      <c r="Z55" s="146"/>
      <c r="AA55" s="146"/>
      <c r="AB55" s="146"/>
      <c r="AC55" s="147"/>
    </row>
    <row r="56" spans="1:30" ht="14.25" hidden="1" customHeight="1" thickBot="1">
      <c r="B56" s="229"/>
      <c r="C56" s="230"/>
      <c r="D56" s="230"/>
      <c r="E56" s="231"/>
      <c r="F56" s="60"/>
      <c r="G56" s="60"/>
      <c r="H56" s="60"/>
      <c r="I56" s="60"/>
      <c r="J56" s="60"/>
      <c r="K56" s="61"/>
      <c r="L56" s="61"/>
      <c r="M56" s="61"/>
      <c r="N56" s="62"/>
      <c r="O56" s="62"/>
      <c r="P56" s="62"/>
      <c r="Q56" s="62"/>
      <c r="R56" s="62"/>
      <c r="S56" s="63"/>
      <c r="T56" s="62"/>
      <c r="U56" s="62"/>
      <c r="V56" s="62"/>
      <c r="W56" s="62"/>
      <c r="X56" s="63"/>
      <c r="Y56" s="63"/>
      <c r="Z56" s="63"/>
      <c r="AA56" s="64"/>
      <c r="AB56" s="64"/>
      <c r="AC56" s="65"/>
    </row>
    <row r="57" spans="1:30" ht="6" customHeight="1">
      <c r="B57" s="66"/>
      <c r="C57" s="67"/>
      <c r="D57" s="67"/>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row r="58" spans="1:30" s="89" customFormat="1" ht="15.75" customHeight="1">
      <c r="A58" s="68"/>
      <c r="B58" s="68" t="s">
        <v>0</v>
      </c>
      <c r="C58" s="68" t="s">
        <v>268</v>
      </c>
      <c r="D58" s="68"/>
      <c r="E58" s="68"/>
      <c r="F58" s="68"/>
      <c r="G58" s="68"/>
      <c r="H58" s="68"/>
      <c r="I58" s="68"/>
      <c r="J58" s="68"/>
      <c r="K58" s="86"/>
      <c r="L58" s="86"/>
      <c r="M58" s="86"/>
      <c r="N58" s="86"/>
      <c r="O58" s="86"/>
      <c r="P58" s="86"/>
      <c r="Q58" s="86"/>
      <c r="R58" s="86"/>
      <c r="S58" s="68"/>
      <c r="T58" s="68"/>
      <c r="U58" s="87"/>
      <c r="V58" s="88"/>
      <c r="W58" s="88"/>
      <c r="X58" s="88"/>
      <c r="Y58" s="88"/>
      <c r="Z58" s="88"/>
      <c r="AA58" s="88"/>
      <c r="AB58" s="88"/>
      <c r="AC58" s="88"/>
      <c r="AD58" s="68"/>
    </row>
    <row r="59" spans="1:30" ht="6" customHeight="1"/>
    <row r="60" spans="1:30" ht="14.25" customHeight="1">
      <c r="B60" s="140" t="s">
        <v>122</v>
      </c>
      <c r="C60" s="141"/>
      <c r="D60" s="141"/>
      <c r="E60" s="141"/>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6"/>
    </row>
    <row r="61" spans="1:30" ht="14.25" customHeight="1">
      <c r="B61" s="138" t="s">
        <v>107</v>
      </c>
      <c r="C61" s="139"/>
      <c r="D61" s="139"/>
      <c r="E61" s="139"/>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37"/>
    </row>
    <row r="62" spans="1:30" ht="14.25" customHeight="1">
      <c r="B62" s="138" t="s">
        <v>160</v>
      </c>
      <c r="C62" s="139"/>
      <c r="D62" s="139"/>
      <c r="E62" s="139"/>
      <c r="F62" s="209" t="s">
        <v>194</v>
      </c>
      <c r="G62" s="210"/>
      <c r="H62" s="211"/>
      <c r="I62" s="212"/>
      <c r="J62" s="212"/>
      <c r="K62" s="212"/>
      <c r="L62" s="212"/>
      <c r="M62" s="212"/>
      <c r="N62" s="212"/>
      <c r="O62" s="212"/>
      <c r="P62" s="212"/>
      <c r="Q62" s="212"/>
      <c r="R62" s="213"/>
      <c r="S62" s="209" t="s">
        <v>161</v>
      </c>
      <c r="T62" s="210"/>
      <c r="U62" s="120"/>
      <c r="V62" s="120"/>
      <c r="W62" s="120"/>
      <c r="X62" s="120"/>
      <c r="Y62" s="120"/>
      <c r="Z62" s="120"/>
      <c r="AA62" s="120"/>
      <c r="AB62" s="120"/>
      <c r="AC62" s="137"/>
    </row>
    <row r="63" spans="1:30" ht="14.25" customHeight="1">
      <c r="B63" s="138" t="s">
        <v>162</v>
      </c>
      <c r="C63" s="139"/>
      <c r="D63" s="139"/>
      <c r="E63" s="139"/>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37"/>
    </row>
    <row r="64" spans="1:30">
      <c r="B64" s="138"/>
      <c r="C64" s="139"/>
      <c r="D64" s="139"/>
      <c r="E64" s="139"/>
      <c r="F64" s="123" t="s">
        <v>163</v>
      </c>
      <c r="G64" s="124"/>
      <c r="H64" s="124"/>
      <c r="I64" s="124"/>
      <c r="J64" s="124"/>
      <c r="K64" s="124"/>
      <c r="L64" s="124"/>
      <c r="M64" s="124"/>
      <c r="N64" s="124"/>
      <c r="O64" s="124"/>
      <c r="P64" s="124"/>
      <c r="Q64" s="124"/>
      <c r="R64" s="124"/>
      <c r="S64" s="124"/>
      <c r="T64" s="124"/>
      <c r="U64" s="124"/>
      <c r="V64" s="124"/>
      <c r="W64" s="124"/>
      <c r="X64" s="124"/>
      <c r="Y64" s="124"/>
      <c r="Z64" s="124"/>
      <c r="AA64" s="124"/>
      <c r="AB64" s="124"/>
      <c r="AC64" s="125"/>
    </row>
    <row r="65" spans="1:30">
      <c r="B65" s="218" t="s">
        <v>167</v>
      </c>
      <c r="C65" s="219"/>
      <c r="D65" s="219"/>
      <c r="E65" s="219"/>
      <c r="F65" s="220"/>
      <c r="G65" s="221"/>
      <c r="H65" s="221"/>
      <c r="I65" s="221"/>
      <c r="J65" s="221"/>
      <c r="K65" s="221"/>
      <c r="L65" s="221"/>
      <c r="M65" s="221"/>
      <c r="N65" s="221"/>
      <c r="O65" s="221"/>
      <c r="P65" s="221"/>
      <c r="Q65" s="221"/>
      <c r="R65" s="221"/>
      <c r="S65" s="221"/>
      <c r="T65" s="221"/>
      <c r="U65" s="221"/>
      <c r="V65" s="221"/>
      <c r="W65" s="221"/>
      <c r="X65" s="221"/>
      <c r="Y65" s="221"/>
      <c r="Z65" s="221"/>
      <c r="AA65" s="221"/>
      <c r="AB65" s="221"/>
      <c r="AC65" s="222"/>
    </row>
    <row r="66" spans="1:3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1:30" ht="24.75">
      <c r="A67" s="215" t="s">
        <v>228</v>
      </c>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row>
    <row r="68" spans="1:30" ht="16.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1:30" ht="16.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row>
    <row r="70" spans="1:30" ht="24" customHeight="1">
      <c r="A70" s="82"/>
      <c r="B70" s="216" t="s">
        <v>226</v>
      </c>
      <c r="C70" s="216"/>
      <c r="D70" s="216"/>
      <c r="E70" s="216"/>
      <c r="F70" s="216"/>
      <c r="G70" s="217" t="str">
        <f>F7&amp;""</f>
        <v/>
      </c>
      <c r="H70" s="217"/>
      <c r="I70" s="217"/>
      <c r="J70" s="217"/>
      <c r="K70" s="217"/>
      <c r="L70" s="217"/>
      <c r="M70" s="217"/>
      <c r="N70" s="217"/>
      <c r="O70" s="217"/>
      <c r="P70" s="217"/>
      <c r="Q70" s="217"/>
      <c r="R70" s="217"/>
      <c r="S70" s="217"/>
      <c r="T70" s="217"/>
      <c r="U70" s="217"/>
      <c r="V70" s="217"/>
      <c r="W70" s="217"/>
      <c r="X70" s="217"/>
      <c r="Y70" s="217"/>
      <c r="Z70" s="217"/>
      <c r="AA70" s="217"/>
      <c r="AB70" s="217"/>
      <c r="AC70" s="82"/>
      <c r="AD70" s="82"/>
    </row>
    <row r="71" spans="1:30" ht="13.5" customHeight="1">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row>
    <row r="72" spans="1:30" ht="48" customHeight="1">
      <c r="A72" s="234" t="s">
        <v>227</v>
      </c>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row>
    <row r="73" spans="1:30" ht="30" customHeight="1">
      <c r="A73" s="81"/>
      <c r="B73" s="204">
        <v>1</v>
      </c>
      <c r="C73" s="205"/>
      <c r="D73" s="206"/>
      <c r="E73" s="206"/>
      <c r="F73" s="207" t="str">
        <f>IFERROR(VLOOKUP(D73,マスタ!E:F,2,FALSE),"")</f>
        <v/>
      </c>
      <c r="G73" s="208"/>
      <c r="H73" s="208"/>
      <c r="I73" s="208"/>
      <c r="J73" s="208"/>
      <c r="K73" s="208"/>
      <c r="L73" s="208"/>
      <c r="M73" s="208"/>
      <c r="N73" s="208"/>
      <c r="O73" s="208"/>
      <c r="P73" s="208"/>
      <c r="Q73" s="208"/>
      <c r="R73" s="208"/>
      <c r="S73" s="208"/>
      <c r="T73" s="208"/>
      <c r="U73" s="208"/>
      <c r="V73" s="208"/>
      <c r="W73" s="208"/>
      <c r="X73" s="208"/>
      <c r="Y73" s="202" t="str">
        <f>IF(AND(D73&gt;0,COUNTIF($F$73:$X$80,F73)&gt;1),"重複しています","")</f>
        <v/>
      </c>
      <c r="Z73" s="202"/>
      <c r="AA73" s="202"/>
      <c r="AB73" s="203"/>
      <c r="AC73" s="81"/>
      <c r="AD73" s="81"/>
    </row>
    <row r="74" spans="1:30" ht="30" customHeight="1">
      <c r="A74" s="81"/>
      <c r="B74" s="204">
        <v>2</v>
      </c>
      <c r="C74" s="205"/>
      <c r="D74" s="206"/>
      <c r="E74" s="206"/>
      <c r="F74" s="207" t="str">
        <f>IFERROR(VLOOKUP(D74,マスタ!E:F,2,FALSE),"")</f>
        <v/>
      </c>
      <c r="G74" s="208"/>
      <c r="H74" s="208"/>
      <c r="I74" s="208"/>
      <c r="J74" s="208"/>
      <c r="K74" s="208"/>
      <c r="L74" s="208"/>
      <c r="M74" s="208"/>
      <c r="N74" s="208"/>
      <c r="O74" s="208"/>
      <c r="P74" s="208"/>
      <c r="Q74" s="208"/>
      <c r="R74" s="208"/>
      <c r="S74" s="208"/>
      <c r="T74" s="208"/>
      <c r="U74" s="208"/>
      <c r="V74" s="208"/>
      <c r="W74" s="208"/>
      <c r="X74" s="208"/>
      <c r="Y74" s="202" t="str">
        <f t="shared" ref="Y74:Y80" si="0">IF(AND(D74&gt;0,COUNTIF($F$73:$X$80,F74)&gt;1),"重複しています","")</f>
        <v/>
      </c>
      <c r="Z74" s="202"/>
      <c r="AA74" s="202"/>
      <c r="AB74" s="203"/>
      <c r="AC74" s="81"/>
      <c r="AD74" s="81"/>
    </row>
    <row r="75" spans="1:30" ht="30" customHeight="1">
      <c r="A75" s="81"/>
      <c r="B75" s="204">
        <v>3</v>
      </c>
      <c r="C75" s="205"/>
      <c r="D75" s="206"/>
      <c r="E75" s="206"/>
      <c r="F75" s="207" t="str">
        <f>IFERROR(VLOOKUP(D75,マスタ!E:F,2,FALSE),"")</f>
        <v/>
      </c>
      <c r="G75" s="208"/>
      <c r="H75" s="208"/>
      <c r="I75" s="208"/>
      <c r="J75" s="208"/>
      <c r="K75" s="208"/>
      <c r="L75" s="208"/>
      <c r="M75" s="208"/>
      <c r="N75" s="208"/>
      <c r="O75" s="208"/>
      <c r="P75" s="208"/>
      <c r="Q75" s="208"/>
      <c r="R75" s="208"/>
      <c r="S75" s="208"/>
      <c r="T75" s="208"/>
      <c r="U75" s="208"/>
      <c r="V75" s="208"/>
      <c r="W75" s="208"/>
      <c r="X75" s="208"/>
      <c r="Y75" s="202" t="str">
        <f t="shared" si="0"/>
        <v/>
      </c>
      <c r="Z75" s="202"/>
      <c r="AA75" s="202"/>
      <c r="AB75" s="203"/>
      <c r="AC75" s="81"/>
      <c r="AD75" s="81"/>
    </row>
    <row r="76" spans="1:30" ht="30" customHeight="1">
      <c r="A76" s="81"/>
      <c r="B76" s="204">
        <v>4</v>
      </c>
      <c r="C76" s="205"/>
      <c r="D76" s="206"/>
      <c r="E76" s="206"/>
      <c r="F76" s="207" t="str">
        <f>IFERROR(VLOOKUP(D76,マスタ!E:F,2,FALSE),"")</f>
        <v/>
      </c>
      <c r="G76" s="208"/>
      <c r="H76" s="208"/>
      <c r="I76" s="208"/>
      <c r="J76" s="208"/>
      <c r="K76" s="208"/>
      <c r="L76" s="208"/>
      <c r="M76" s="208"/>
      <c r="N76" s="208"/>
      <c r="O76" s="208"/>
      <c r="P76" s="208"/>
      <c r="Q76" s="208"/>
      <c r="R76" s="208"/>
      <c r="S76" s="208"/>
      <c r="T76" s="208"/>
      <c r="U76" s="208"/>
      <c r="V76" s="208"/>
      <c r="W76" s="208"/>
      <c r="X76" s="208"/>
      <c r="Y76" s="202" t="str">
        <f t="shared" si="0"/>
        <v/>
      </c>
      <c r="Z76" s="202"/>
      <c r="AA76" s="202"/>
      <c r="AB76" s="203"/>
      <c r="AC76" s="81"/>
      <c r="AD76" s="81"/>
    </row>
    <row r="77" spans="1:30" ht="30" customHeight="1">
      <c r="A77" s="81"/>
      <c r="B77" s="204">
        <v>5</v>
      </c>
      <c r="C77" s="205"/>
      <c r="D77" s="206"/>
      <c r="E77" s="206"/>
      <c r="F77" s="207" t="str">
        <f>IFERROR(VLOOKUP(D77,マスタ!E:F,2,FALSE),"")</f>
        <v/>
      </c>
      <c r="G77" s="208"/>
      <c r="H77" s="208"/>
      <c r="I77" s="208"/>
      <c r="J77" s="208"/>
      <c r="K77" s="208"/>
      <c r="L77" s="208"/>
      <c r="M77" s="208"/>
      <c r="N77" s="208"/>
      <c r="O77" s="208"/>
      <c r="P77" s="208"/>
      <c r="Q77" s="208"/>
      <c r="R77" s="208"/>
      <c r="S77" s="208"/>
      <c r="T77" s="208"/>
      <c r="U77" s="208"/>
      <c r="V77" s="208"/>
      <c r="W77" s="208"/>
      <c r="X77" s="208"/>
      <c r="Y77" s="202" t="str">
        <f t="shared" si="0"/>
        <v/>
      </c>
      <c r="Z77" s="202"/>
      <c r="AA77" s="202"/>
      <c r="AB77" s="203"/>
      <c r="AC77" s="81"/>
      <c r="AD77" s="81"/>
    </row>
    <row r="78" spans="1:30" ht="30" customHeight="1">
      <c r="A78" s="81"/>
      <c r="B78" s="204">
        <v>6</v>
      </c>
      <c r="C78" s="205"/>
      <c r="D78" s="206"/>
      <c r="E78" s="206"/>
      <c r="F78" s="207" t="str">
        <f>IFERROR(VLOOKUP(D78,マスタ!E:F,2,FALSE),"")</f>
        <v/>
      </c>
      <c r="G78" s="208"/>
      <c r="H78" s="208"/>
      <c r="I78" s="208"/>
      <c r="J78" s="208"/>
      <c r="K78" s="208"/>
      <c r="L78" s="208"/>
      <c r="M78" s="208"/>
      <c r="N78" s="208"/>
      <c r="O78" s="208"/>
      <c r="P78" s="208"/>
      <c r="Q78" s="208"/>
      <c r="R78" s="208"/>
      <c r="S78" s="208"/>
      <c r="T78" s="208"/>
      <c r="U78" s="208"/>
      <c r="V78" s="208"/>
      <c r="W78" s="208"/>
      <c r="X78" s="208"/>
      <c r="Y78" s="202" t="str">
        <f t="shared" si="0"/>
        <v/>
      </c>
      <c r="Z78" s="202"/>
      <c r="AA78" s="202"/>
      <c r="AB78" s="203"/>
      <c r="AC78" s="81"/>
      <c r="AD78" s="81"/>
    </row>
    <row r="79" spans="1:30" ht="30" customHeight="1">
      <c r="A79" s="81"/>
      <c r="B79" s="204">
        <v>7</v>
      </c>
      <c r="C79" s="205"/>
      <c r="D79" s="206"/>
      <c r="E79" s="206"/>
      <c r="F79" s="207" t="str">
        <f>IFERROR(VLOOKUP(D79,マスタ!E:F,2,FALSE),"")</f>
        <v/>
      </c>
      <c r="G79" s="208"/>
      <c r="H79" s="208"/>
      <c r="I79" s="208"/>
      <c r="J79" s="208"/>
      <c r="K79" s="208"/>
      <c r="L79" s="208"/>
      <c r="M79" s="208"/>
      <c r="N79" s="208"/>
      <c r="O79" s="208"/>
      <c r="P79" s="208"/>
      <c r="Q79" s="208"/>
      <c r="R79" s="208"/>
      <c r="S79" s="208"/>
      <c r="T79" s="208"/>
      <c r="U79" s="208"/>
      <c r="V79" s="208"/>
      <c r="W79" s="208"/>
      <c r="X79" s="208"/>
      <c r="Y79" s="202" t="str">
        <f t="shared" si="0"/>
        <v/>
      </c>
      <c r="Z79" s="202"/>
      <c r="AA79" s="202"/>
      <c r="AB79" s="203"/>
      <c r="AC79" s="81"/>
      <c r="AD79" s="81"/>
    </row>
    <row r="80" spans="1:30" ht="30" customHeight="1">
      <c r="A80" s="81"/>
      <c r="B80" s="204">
        <v>8</v>
      </c>
      <c r="C80" s="205"/>
      <c r="D80" s="206"/>
      <c r="E80" s="206"/>
      <c r="F80" s="207" t="str">
        <f>IFERROR(VLOOKUP(D80,マスタ!E:F,2,FALSE),"")</f>
        <v/>
      </c>
      <c r="G80" s="208"/>
      <c r="H80" s="208"/>
      <c r="I80" s="208"/>
      <c r="J80" s="208"/>
      <c r="K80" s="208"/>
      <c r="L80" s="208"/>
      <c r="M80" s="208"/>
      <c r="N80" s="208"/>
      <c r="O80" s="208"/>
      <c r="P80" s="208"/>
      <c r="Q80" s="208"/>
      <c r="R80" s="208"/>
      <c r="S80" s="208"/>
      <c r="T80" s="208"/>
      <c r="U80" s="208"/>
      <c r="V80" s="208"/>
      <c r="W80" s="208"/>
      <c r="X80" s="208"/>
      <c r="Y80" s="202" t="str">
        <f t="shared" si="0"/>
        <v/>
      </c>
      <c r="Z80" s="202"/>
      <c r="AA80" s="202"/>
      <c r="AB80" s="203"/>
      <c r="AC80" s="81"/>
      <c r="AD80" s="81"/>
    </row>
    <row r="81" spans="1:30" ht="30" customHeight="1">
      <c r="A81" s="81"/>
      <c r="B81" s="81"/>
      <c r="C81" s="81"/>
      <c r="D81" s="81"/>
      <c r="E81" s="92"/>
      <c r="F81" s="93"/>
      <c r="G81" s="93"/>
      <c r="H81" s="93"/>
      <c r="I81" s="93"/>
      <c r="J81" s="93"/>
      <c r="K81" s="93"/>
      <c r="L81" s="93"/>
      <c r="M81" s="93"/>
      <c r="N81" s="93"/>
      <c r="O81" s="94"/>
      <c r="P81" s="94"/>
      <c r="Q81" s="94"/>
      <c r="R81" s="94"/>
      <c r="S81" s="92"/>
      <c r="T81" s="93"/>
      <c r="U81" s="93"/>
      <c r="V81" s="93"/>
      <c r="W81" s="93"/>
      <c r="X81" s="93"/>
      <c r="Y81" s="93"/>
      <c r="Z81" s="93"/>
      <c r="AA81" s="93"/>
      <c r="AB81" s="81"/>
      <c r="AC81" s="81"/>
      <c r="AD81" s="81"/>
    </row>
    <row r="82" spans="1:30" s="109" customFormat="1" ht="19.5">
      <c r="A82" s="105"/>
      <c r="B82" s="105" t="s">
        <v>264</v>
      </c>
      <c r="C82" s="105"/>
      <c r="D82" s="105"/>
      <c r="E82" s="106"/>
      <c r="F82" s="107"/>
      <c r="G82" s="107"/>
      <c r="H82" s="107"/>
      <c r="I82" s="107"/>
      <c r="J82" s="107"/>
      <c r="K82" s="107"/>
      <c r="L82" s="107"/>
      <c r="M82" s="107"/>
      <c r="N82" s="107"/>
      <c r="O82" s="108"/>
      <c r="P82" s="108"/>
      <c r="Q82" s="108"/>
      <c r="R82" s="108"/>
      <c r="S82" s="106"/>
      <c r="T82" s="107"/>
      <c r="U82" s="107"/>
      <c r="V82" s="107"/>
      <c r="W82" s="107"/>
      <c r="X82" s="107"/>
      <c r="Y82" s="107"/>
      <c r="Z82" s="107"/>
      <c r="AA82" s="107"/>
      <c r="AB82" s="105"/>
      <c r="AC82" s="105"/>
      <c r="AD82" s="105"/>
    </row>
    <row r="83" spans="1:30" s="109" customFormat="1" ht="19.5">
      <c r="A83" s="105"/>
      <c r="B83" s="105" t="s">
        <v>266</v>
      </c>
      <c r="C83" s="105"/>
      <c r="D83" s="105"/>
      <c r="E83" s="106"/>
      <c r="F83" s="107"/>
      <c r="G83" s="107"/>
      <c r="H83" s="107"/>
      <c r="I83" s="107"/>
      <c r="J83" s="107"/>
      <c r="K83" s="107"/>
      <c r="L83" s="107"/>
      <c r="M83" s="107"/>
      <c r="N83" s="107"/>
      <c r="O83" s="108"/>
      <c r="P83" s="108"/>
      <c r="Q83" s="108"/>
      <c r="R83" s="108"/>
      <c r="S83" s="106"/>
      <c r="T83" s="107"/>
      <c r="U83" s="107"/>
      <c r="V83" s="107"/>
      <c r="W83" s="107"/>
      <c r="X83" s="107"/>
      <c r="Y83" s="107"/>
      <c r="Z83" s="107"/>
      <c r="AA83" s="107"/>
      <c r="AB83" s="105"/>
      <c r="AC83" s="105"/>
      <c r="AD83" s="105"/>
    </row>
    <row r="84" spans="1:30" ht="30" customHeight="1">
      <c r="A84" s="81"/>
      <c r="B84" s="81"/>
      <c r="C84" s="81"/>
      <c r="D84" s="81"/>
      <c r="E84" s="92"/>
      <c r="F84" s="93"/>
      <c r="G84" s="93"/>
      <c r="H84" s="93"/>
      <c r="I84" s="93"/>
      <c r="J84" s="93"/>
      <c r="K84" s="93"/>
      <c r="L84" s="93"/>
      <c r="M84" s="93"/>
      <c r="N84" s="93"/>
      <c r="O84" s="94"/>
      <c r="P84" s="94"/>
      <c r="Q84" s="94"/>
      <c r="R84" s="94"/>
      <c r="S84" s="92"/>
      <c r="T84" s="93"/>
      <c r="U84" s="93"/>
      <c r="V84" s="93"/>
      <c r="W84" s="93"/>
      <c r="X84" s="93"/>
      <c r="Y84" s="93"/>
      <c r="Z84" s="93"/>
      <c r="AA84" s="93"/>
      <c r="AB84" s="81"/>
      <c r="AC84" s="81"/>
      <c r="AD84" s="81"/>
    </row>
    <row r="85" spans="1:30" ht="30" customHeight="1">
      <c r="A85" s="81"/>
      <c r="B85" s="100" t="s">
        <v>263</v>
      </c>
      <c r="C85" s="81"/>
      <c r="D85" s="81"/>
      <c r="E85" s="92"/>
      <c r="F85" s="93"/>
      <c r="G85" s="93"/>
      <c r="H85" s="93"/>
      <c r="I85" s="93"/>
      <c r="J85" s="93"/>
      <c r="K85" s="93"/>
      <c r="L85" s="93"/>
      <c r="M85" s="93"/>
      <c r="N85" s="93"/>
      <c r="O85" s="94"/>
      <c r="P85" s="94"/>
      <c r="Q85" s="94"/>
      <c r="R85" s="94"/>
      <c r="S85" s="92"/>
      <c r="T85" s="93"/>
      <c r="U85" s="93"/>
      <c r="V85" s="93"/>
      <c r="W85" s="93"/>
      <c r="X85" s="93"/>
      <c r="Y85" s="93"/>
      <c r="Z85" s="93"/>
      <c r="AA85" s="93"/>
      <c r="AB85" s="81"/>
      <c r="AC85" s="81"/>
      <c r="AD85" s="81"/>
    </row>
    <row r="86" spans="1:30" ht="16.5">
      <c r="A86" s="81"/>
      <c r="B86" s="102" t="str">
        <f>IF(OR(F6="",F7=""),"会社名,フリガナは入力されましたか？必ず入力してください。","")</f>
        <v>会社名,フリガナは入力されましたか？必ず入力してください。</v>
      </c>
      <c r="C86" s="96"/>
      <c r="D86" s="96"/>
      <c r="E86" s="97"/>
      <c r="F86" s="98"/>
      <c r="G86" s="98"/>
      <c r="H86" s="98"/>
      <c r="I86" s="98"/>
      <c r="J86" s="98"/>
      <c r="K86" s="98"/>
      <c r="L86" s="98"/>
      <c r="M86" s="98"/>
      <c r="N86" s="98"/>
      <c r="O86" s="99"/>
      <c r="P86" s="99"/>
      <c r="Q86" s="99"/>
      <c r="R86" s="99"/>
      <c r="S86" s="97"/>
      <c r="T86" s="98"/>
      <c r="U86" s="98"/>
      <c r="V86" s="98"/>
      <c r="W86" s="98"/>
      <c r="X86" s="98"/>
      <c r="Y86" s="98"/>
      <c r="Z86" s="98"/>
      <c r="AA86" s="98"/>
      <c r="AB86" s="96"/>
      <c r="AC86" s="81"/>
      <c r="AD86" s="81"/>
    </row>
    <row r="87" spans="1:30" s="104" customFormat="1" ht="16.5">
      <c r="A87" s="101"/>
      <c r="B87" s="102" t="str">
        <f>IF(W6="","電話番号が入力されましたか？必ず入力してください。","")</f>
        <v>電話番号が入力されましたか？必ず入力してください。</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1"/>
      <c r="AD87" s="101"/>
    </row>
    <row r="88" spans="1:30" s="104" customFormat="1" ht="16.5">
      <c r="A88" s="101"/>
      <c r="B88" s="102" t="str">
        <f>IF(OR(G10="",F11=""),"郵便番号、住所は入力されましたか？必ず入力してください。","")</f>
        <v>郵便番号、住所は入力されましたか？必ず入力してください。</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1"/>
      <c r="AD88" s="101"/>
    </row>
    <row r="89" spans="1:30" s="104" customFormat="1" ht="16.5">
      <c r="A89" s="101"/>
      <c r="B89" s="102" t="str">
        <f>IF(OR(Z10="",Z11=""),"資本金、従業員は入力されましたか？必ず入力してください。","")</f>
        <v>資本金、従業員は入力されましたか？必ず入力してください。</v>
      </c>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1"/>
      <c r="AD89" s="101"/>
    </row>
    <row r="90" spans="1:30" s="104" customFormat="1" ht="16.5">
      <c r="A90" s="101"/>
      <c r="B90" s="102" t="str">
        <f>IF(OR(F14="▼選択してください",U14="▼選択してください"),"業種は入力されましたか？必ず入力してください。","")</f>
        <v>業種は入力されましたか？必ず入力してください。</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1"/>
      <c r="AD90" s="101"/>
    </row>
    <row r="91" spans="1:30" s="104" customFormat="1" ht="16.5">
      <c r="A91" s="101"/>
      <c r="B91" s="102" t="str">
        <f>IF(COUNTIFS(F15:F17,"")=3,"主要加工品入力されましたか？貴社の特徴が伝わりやすいように入力してください。","")</f>
        <v>主要加工品入力されましたか？貴社の特徴が伝わりやすいように入力してください。</v>
      </c>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1"/>
      <c r="AD91" s="101"/>
    </row>
    <row r="92" spans="1:30" s="104" customFormat="1" ht="16.5">
      <c r="A92" s="101"/>
      <c r="B92" s="102" t="str">
        <f>IF(COUNTIF(F18:F20,"")=3,"加工内容は入力されましたか？貴社の特徴が伝わりやすいように入力してください。","")</f>
        <v>加工内容は入力されましたか？貴社の特徴が伝わりやすいように入力してください。</v>
      </c>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1"/>
      <c r="AD92" s="101"/>
    </row>
    <row r="93" spans="1:30" s="104" customFormat="1" ht="16.5">
      <c r="A93" s="101"/>
      <c r="B93" s="102" t="str">
        <f>IF(COUNTIF(F21:F22,"")=2,"加工材料は入力されましたか？貴社の特徴が伝わりやすいように入力してください。","")</f>
        <v>加工材料は入力されましたか？貴社の特徴が伝わりやすいように入力してください。</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1"/>
      <c r="AD93" s="101"/>
    </row>
    <row r="94" spans="1:30" s="104" customFormat="1" ht="16.5">
      <c r="A94" s="101"/>
      <c r="B94" s="102" t="str">
        <f>IF(K29="▼選択してください","ISO認証所得は入力されましたか？必ず入力してください。","")</f>
        <v>ISO認証所得は入力されましたか？必ず入力してください。</v>
      </c>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1"/>
      <c r="AD94" s="101"/>
    </row>
    <row r="95" spans="1:30" s="104" customFormat="1" ht="16.5">
      <c r="A95" s="101"/>
      <c r="B95" s="102" t="str">
        <f>IF(COUNTIF(C36:C50,"")=15,"機械設備は入力されましたか？必ず入力してください。","")</f>
        <v>機械設備は入力されましたか？必ず入力してください。</v>
      </c>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1"/>
      <c r="AD95" s="101"/>
    </row>
    <row r="96" spans="1:30" s="104" customFormat="1" ht="16.5">
      <c r="A96" s="101"/>
      <c r="B96" s="102" t="str">
        <f>IF(OR(F60="",F61="",F63=""),"担当者情報は入力されましたか？必ず入力してください。","")</f>
        <v>担当者情報は入力されましたか？必ず入力してください。</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1"/>
      <c r="AD96" s="101"/>
    </row>
    <row r="97" spans="1:30" s="104" customFormat="1" ht="16.5">
      <c r="A97" s="101"/>
      <c r="B97" s="102" t="str">
        <f>IF(COUNTIF(D73:D80,"")=8,"商談希望企業は選ばれましたか？必ず入力してください。","")</f>
        <v>商談希望企業は選ばれましたか？必ず入力してください。</v>
      </c>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1"/>
      <c r="AD97" s="101"/>
    </row>
    <row r="98" spans="1:3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row>
  </sheetData>
  <sheetProtection algorithmName="SHA-512" hashValue="jpNxG6hvghCFl9I9O367ErY0hLfSXdbtFJp4sA9fIquZeBnNcnQQb9fr0ejoDFZFA7NTQy5kv69VFMobbxSfgA==" saltValue="pdpLnPehaqUs9Y5OZFOCMQ==" spinCount="100000" sheet="1" objects="1" scenarios="1"/>
  <dataConsolidate/>
  <mergeCells count="160">
    <mergeCell ref="B80:C80"/>
    <mergeCell ref="D80:E80"/>
    <mergeCell ref="F80:X80"/>
    <mergeCell ref="Y80:AB80"/>
    <mergeCell ref="A72:AD72"/>
    <mergeCell ref="B77:C77"/>
    <mergeCell ref="D77:E77"/>
    <mergeCell ref="F77:X77"/>
    <mergeCell ref="Y77:AB77"/>
    <mergeCell ref="B78:C78"/>
    <mergeCell ref="D78:E78"/>
    <mergeCell ref="F78:X78"/>
    <mergeCell ref="Y78:AB78"/>
    <mergeCell ref="B79:C79"/>
    <mergeCell ref="D79:E79"/>
    <mergeCell ref="F79:X79"/>
    <mergeCell ref="Y79:AB79"/>
    <mergeCell ref="B74:C74"/>
    <mergeCell ref="D74:E74"/>
    <mergeCell ref="F74:X74"/>
    <mergeCell ref="Y74:AB74"/>
    <mergeCell ref="B75:C75"/>
    <mergeCell ref="D75:E75"/>
    <mergeCell ref="F75:X75"/>
    <mergeCell ref="Y75:AB75"/>
    <mergeCell ref="B76:C76"/>
    <mergeCell ref="D76:E76"/>
    <mergeCell ref="F76:X76"/>
    <mergeCell ref="Y76:AB76"/>
    <mergeCell ref="F62:G62"/>
    <mergeCell ref="S62:T62"/>
    <mergeCell ref="H62:R62"/>
    <mergeCell ref="B51:V51"/>
    <mergeCell ref="A67:AD67"/>
    <mergeCell ref="D73:E73"/>
    <mergeCell ref="B73:C73"/>
    <mergeCell ref="F73:X73"/>
    <mergeCell ref="Y73:AB73"/>
    <mergeCell ref="B70:F70"/>
    <mergeCell ref="G70:AB70"/>
    <mergeCell ref="F63:AC63"/>
    <mergeCell ref="B63:E64"/>
    <mergeCell ref="B65:E65"/>
    <mergeCell ref="F65:AC65"/>
    <mergeCell ref="B61:E61"/>
    <mergeCell ref="F52:AC52"/>
    <mergeCell ref="B52:E56"/>
    <mergeCell ref="O53:AC54"/>
    <mergeCell ref="A1:AD2"/>
    <mergeCell ref="A3:AD3"/>
    <mergeCell ref="B6:E6"/>
    <mergeCell ref="B7:E9"/>
    <mergeCell ref="Z11:AB11"/>
    <mergeCell ref="B13:E13"/>
    <mergeCell ref="F13:AC13"/>
    <mergeCell ref="B23:E26"/>
    <mergeCell ref="K27:AC27"/>
    <mergeCell ref="F24:AC24"/>
    <mergeCell ref="U6:V7"/>
    <mergeCell ref="U8:V9"/>
    <mergeCell ref="W6:AC7"/>
    <mergeCell ref="W8:AC9"/>
    <mergeCell ref="F6:T6"/>
    <mergeCell ref="F7:T9"/>
    <mergeCell ref="F12:AC12"/>
    <mergeCell ref="B10:E12"/>
    <mergeCell ref="F14:P14"/>
    <mergeCell ref="B14:E14"/>
    <mergeCell ref="G10:J10"/>
    <mergeCell ref="K10:N10"/>
    <mergeCell ref="X10:Y10"/>
    <mergeCell ref="Z10:AB10"/>
    <mergeCell ref="O43:V43"/>
    <mergeCell ref="M37:N37"/>
    <mergeCell ref="O37:V37"/>
    <mergeCell ref="C38:L38"/>
    <mergeCell ref="M38:N38"/>
    <mergeCell ref="O38:V38"/>
    <mergeCell ref="C39:L39"/>
    <mergeCell ref="C42:L42"/>
    <mergeCell ref="M42:N42"/>
    <mergeCell ref="O42:V42"/>
    <mergeCell ref="C40:L40"/>
    <mergeCell ref="M40:N40"/>
    <mergeCell ref="O40:V40"/>
    <mergeCell ref="C41:L41"/>
    <mergeCell ref="M41:N41"/>
    <mergeCell ref="O41:V41"/>
    <mergeCell ref="C37:L37"/>
    <mergeCell ref="M39:N39"/>
    <mergeCell ref="O39:V39"/>
    <mergeCell ref="C43:L43"/>
    <mergeCell ref="F11:W11"/>
    <mergeCell ref="X11:Y11"/>
    <mergeCell ref="Q14:T14"/>
    <mergeCell ref="U14:AC14"/>
    <mergeCell ref="B29:J29"/>
    <mergeCell ref="B30:J30"/>
    <mergeCell ref="B27:J27"/>
    <mergeCell ref="K29:AC29"/>
    <mergeCell ref="K30:AC30"/>
    <mergeCell ref="F15:AC15"/>
    <mergeCell ref="F16:AC16"/>
    <mergeCell ref="F17:AC17"/>
    <mergeCell ref="F18:AC18"/>
    <mergeCell ref="F19:AC19"/>
    <mergeCell ref="F20:AC20"/>
    <mergeCell ref="F21:AC21"/>
    <mergeCell ref="F22:AC22"/>
    <mergeCell ref="F23:AC23"/>
    <mergeCell ref="B28:J28"/>
    <mergeCell ref="L28:T28"/>
    <mergeCell ref="C49:L49"/>
    <mergeCell ref="M49:N49"/>
    <mergeCell ref="O49:V49"/>
    <mergeCell ref="C50:L50"/>
    <mergeCell ref="C45:L45"/>
    <mergeCell ref="M45:N45"/>
    <mergeCell ref="O45:V45"/>
    <mergeCell ref="C46:L46"/>
    <mergeCell ref="W34:AC51"/>
    <mergeCell ref="C44:L44"/>
    <mergeCell ref="M44:N44"/>
    <mergeCell ref="O44:V44"/>
    <mergeCell ref="O35:V35"/>
    <mergeCell ref="C36:L36"/>
    <mergeCell ref="M36:N36"/>
    <mergeCell ref="O36:V36"/>
    <mergeCell ref="C47:L47"/>
    <mergeCell ref="C34:L34"/>
    <mergeCell ref="M34:N34"/>
    <mergeCell ref="O34:V34"/>
    <mergeCell ref="C35:L35"/>
    <mergeCell ref="O46:V46"/>
    <mergeCell ref="M47:N47"/>
    <mergeCell ref="M43:N43"/>
    <mergeCell ref="O47:V47"/>
    <mergeCell ref="M35:N35"/>
    <mergeCell ref="M46:N46"/>
    <mergeCell ref="F64:AC64"/>
    <mergeCell ref="V28:AC28"/>
    <mergeCell ref="B15:E17"/>
    <mergeCell ref="F26:AC26"/>
    <mergeCell ref="F25:AC25"/>
    <mergeCell ref="B18:E20"/>
    <mergeCell ref="B21:E22"/>
    <mergeCell ref="F60:AC60"/>
    <mergeCell ref="F61:AC61"/>
    <mergeCell ref="U62:AC62"/>
    <mergeCell ref="B62:E62"/>
    <mergeCell ref="M50:N50"/>
    <mergeCell ref="O50:V50"/>
    <mergeCell ref="B60:E60"/>
    <mergeCell ref="C48:L48"/>
    <mergeCell ref="M48:N48"/>
    <mergeCell ref="O48:V48"/>
    <mergeCell ref="L53:N54"/>
    <mergeCell ref="F53:G54"/>
    <mergeCell ref="H53:K54"/>
    <mergeCell ref="F55:AC55"/>
  </mergeCells>
  <phoneticPr fontId="23"/>
  <dataValidations xWindow="576" yWindow="371" count="19">
    <dataValidation imeMode="on" allowBlank="1" showInputMessage="1" showErrorMessage="1" sqref="C35:V35 B51" xr:uid="{00000000-0002-0000-0000-000000000000}"/>
    <dataValidation type="list" allowBlank="1" showInputMessage="1" showErrorMessage="1" sqref="T56:W56 N56:R56" xr:uid="{00000000-0002-0000-0000-000001000000}">
      <formula1>"経営相談,設備投資相談"</formula1>
    </dataValidation>
    <dataValidation imeMode="hiragana" allowBlank="1" showInputMessage="1" showErrorMessage="1" sqref="O53:AC54 F12 F11:W11 F7:T9 Q14 K27:AC28 H62:R62 F61:AC61 U62:AC62" xr:uid="{00000000-0002-0000-0000-000004000000}"/>
    <dataValidation type="whole" imeMode="disabled" operator="greaterThanOrEqual" allowBlank="1" showInputMessage="1" showErrorMessage="1" error="単位は入力しない。_x000a_（台）以外の場合は、主要設備欄に設備名に続けて“１式”等入力してください。" sqref="M36:N50" xr:uid="{00000000-0002-0000-0000-000006000000}">
      <formula1>1</formula1>
    </dataValidation>
    <dataValidation imeMode="disabled" allowBlank="1" showInputMessage="1" showErrorMessage="1" sqref="U6 U8 F13:AC13 F63:AC63 G10:J10 K30:AC30" xr:uid="{00000000-0002-0000-0000-000007000000}"/>
    <dataValidation type="whole" imeMode="disabled" operator="greaterThanOrEqual" allowBlank="1" showInputMessage="1" showErrorMessage="1" promptTitle="資本金" prompt="個人事業者の方は、0とご記入ください。" sqref="Z10:AB10" xr:uid="{00000000-0002-0000-0000-00000E000000}">
      <formula1>0</formula1>
    </dataValidation>
    <dataValidation imeMode="fullKatakana" allowBlank="1" showInputMessage="1" showErrorMessage="1" promptTitle="フリガナ" sqref="F6:T6" xr:uid="{FF788A61-CCA9-4322-9431-7B0DED0A6CFD}"/>
    <dataValidation type="whole" imeMode="disabled" operator="greaterThanOrEqual" allowBlank="1" showInputMessage="1" showErrorMessage="1" sqref="Z11:AB11" xr:uid="{EA93E8C5-B13C-48E4-9AF2-BD82684DCA2C}">
      <formula1>1</formula1>
    </dataValidation>
    <dataValidation imeMode="disabled" allowBlank="1" showInputMessage="1" showErrorMessage="1" promptTitle="FAX" sqref="W8:AC9" xr:uid="{9FE78FD3-7E20-468A-9F8B-49C0ACB459B4}"/>
    <dataValidation imeMode="disabled" allowBlank="1" showInputMessage="1" showErrorMessage="1" promptTitle="TEL" sqref="W6:AC7" xr:uid="{4CBC2028-66EB-46DF-A888-A20EA2B5E44B}"/>
    <dataValidation imeMode="disabled" allowBlank="1" showInputMessage="1" showErrorMessage="1" promptTitle="緊急連絡先" sqref="F65:AC65" xr:uid="{E25C55C6-D53B-45D4-BCBB-BB0112D58155}"/>
    <dataValidation imeMode="fullKatakana" allowBlank="1" showInputMessage="1" showErrorMessage="1" sqref="F60:AC60" xr:uid="{E19CC63E-789A-45A6-A1AD-B8D06F411CF7}"/>
    <dataValidation type="custom" allowBlank="1" showInputMessage="1" showErrorMessage="1" error="文字数がオーバーしています。_x000a_全角換算で20文字以内で入力してください。_x000a__x000a_【参考】片仮名を半角にする_x000a_　　　　 マシニングセンタ → ﾏｼﾆﾝｸﾞｾﾝﾀ" promptTitle="設備名称" prompt="全角換算で20文字以内で入力してください。_x000a_（オーバーした時は、片仮名を半角にする等、工夫してください）" sqref="C36:L50" xr:uid="{9C0B8F80-26C3-458B-9F16-607B289ED3BA}">
      <formula1>LENB(C36)&lt;=40</formula1>
    </dataValidation>
    <dataValidation type="custom" imeMode="on" showInputMessage="1" showErrorMessage="1" error="全角換算で17文字以内で入力してください。_x000a__x000a_【参考】片仮名を半角にする_x000a_　　　　 マシニングセンタ → ﾏｼﾆﾝｸﾞｾﾝﾀ" promptTitle="設備能力等" prompt="全角換算で20文字以内で入力してください。_x000a_（オーバーした時は、片仮名を半角にする等、工夫してください）" sqref="O36:V50" xr:uid="{9726EAF0-2AA7-40E4-8AA4-49630B7C1961}">
      <formula1>LENB(O36)&lt;=40</formula1>
    </dataValidation>
    <dataValidation type="whole" imeMode="disabled" allowBlank="1" showInputMessage="1" showErrorMessage="1" error="番号が違います。" promptTitle="企業NO" prompt="発注案件リストをご確認のうえ、商談を希望する企業のNOを入力してください。" sqref="D73:E80" xr:uid="{B44518D4-6B58-47E5-8A8A-5F11D6C607B5}">
      <formula1>1</formula1>
      <formula2>29</formula2>
    </dataValidation>
    <dataValidation type="textLength" allowBlank="1" showInputMessage="1" showErrorMessage="1" errorTitle="企業の特徴" error="一行45文字を超えて入力するとエラーになります。" promptTitle="企業の特徴" prompt="45文字以内で入力してください。" sqref="F23:AC25" xr:uid="{63F018FE-850A-4368-B298-9616F14B9067}">
      <formula1>0</formula1>
      <formula2>45</formula2>
    </dataValidation>
    <dataValidation type="textLength" allowBlank="1" showInputMessage="1" showErrorMessage="1" errorTitle="主要加工品" error="一行45文字を超えて入力するとエラーになります。" promptTitle="主要加工品" prompt="45文字以内で入力してください。" sqref="F15:AC17" xr:uid="{E86358F3-5A5D-4992-B6E5-10274FCECFD2}">
      <formula1>0</formula1>
      <formula2>45</formula2>
    </dataValidation>
    <dataValidation type="textLength" allowBlank="1" showInputMessage="1" showErrorMessage="1" errorTitle="加工内容" error="一行45文字を超えて入力するとエラーになります。" promptTitle="加工内容" prompt="45文字以内で入力してください。" sqref="F18:AC20" xr:uid="{3C30BA37-4BD4-4554-8FBC-C1BDE643E6DD}">
      <formula1>0</formula1>
      <formula2>45</formula2>
    </dataValidation>
    <dataValidation type="textLength" allowBlank="1" showInputMessage="1" showErrorMessage="1" errorTitle="加工材料" error="一行45文字を超えて入力するとエラーになります。" promptTitle="加工材料" prompt="45文字以内で入力してください。" sqref="F21:AC22" xr:uid="{C25DA882-35A2-4D30-B905-83F5720B82AB}">
      <formula1>0</formula1>
      <formula2>45</formula2>
    </dataValidation>
  </dataValidations>
  <printOptions horizontalCentered="1" verticalCentered="1"/>
  <pageMargins left="0.78740157480314965" right="0.19685039370078741" top="0.55118110236220474" bottom="0.11811023622047245" header="0.19685039370078741" footer="0.19685039370078741"/>
  <pageSetup paperSize="9" scale="96" fitToHeight="2" orientation="portrait" r:id="rId1"/>
  <colBreaks count="1" manualBreakCount="1">
    <brk id="30" max="1048575" man="1"/>
  </colBreaks>
  <drawing r:id="rId2"/>
  <legacyDrawing r:id="rId3"/>
  <extLst>
    <ext xmlns:x14="http://schemas.microsoft.com/office/spreadsheetml/2009/9/main" uri="{CCE6A557-97BC-4b89-ADB6-D9C93CAAB3DF}">
      <x14:dataValidations xmlns:xm="http://schemas.microsoft.com/office/excel/2006/main" xWindow="576" yWindow="371" count="3">
        <x14:dataValidation type="list" imeMode="disabled" allowBlank="1" showInputMessage="1" showErrorMessage="1" promptTitle="業種" xr:uid="{50B7C31D-474E-446A-BB41-3D22C2943703}">
          <x14:formula1>
            <xm:f>マスタ!$A$1:$A$15</xm:f>
          </x14:formula1>
          <xm:sqref>F14:P14</xm:sqref>
        </x14:dataValidation>
        <x14:dataValidation type="list" imeMode="hiragana" allowBlank="1" showInputMessage="1" showErrorMessage="1" xr:uid="{09DB8E3E-C7DA-4D1F-A159-7A3BD13394E9}">
          <x14:formula1>
            <xm:f>マスタ!$A$1:$A$16</xm:f>
          </x14:formula1>
          <xm:sqref>U14:AC14</xm:sqref>
        </x14:dataValidation>
        <x14:dataValidation type="list" imeMode="disabled" allowBlank="1" showInputMessage="1" showErrorMessage="1" xr:uid="{B66AF38D-C58C-48C7-962D-7DD44FFF5BA8}">
          <x14:formula1>
            <xm:f>マスタ!$C$1:$C$5</xm:f>
          </x14:formula1>
          <xm:sqref>K29:AC29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5BEC-F9CA-49BF-9530-B2B60B82BFA4}">
  <dimension ref="A1:AE12"/>
  <sheetViews>
    <sheetView workbookViewId="0"/>
  </sheetViews>
  <sheetFormatPr defaultColWidth="8.875" defaultRowHeight="14.25"/>
  <cols>
    <col min="1" max="3" width="8.875" style="77"/>
    <col min="4" max="4" width="14" style="77" bestFit="1" customWidth="1"/>
    <col min="5" max="5" width="12.875" style="77" bestFit="1" customWidth="1"/>
    <col min="6" max="7" width="12.875" style="77" customWidth="1"/>
    <col min="8" max="16384" width="8.875" style="77"/>
  </cols>
  <sheetData>
    <row r="1" spans="1:31">
      <c r="A1" s="95" t="s">
        <v>237</v>
      </c>
      <c r="B1" s="95" t="s">
        <v>239</v>
      </c>
      <c r="C1" s="95" t="s">
        <v>238</v>
      </c>
      <c r="D1" s="95" t="s">
        <v>226</v>
      </c>
      <c r="E1" s="95" t="s">
        <v>240</v>
      </c>
      <c r="F1" s="95" t="s">
        <v>241</v>
      </c>
      <c r="G1" s="95" t="s">
        <v>242</v>
      </c>
      <c r="H1" s="95" t="s">
        <v>154</v>
      </c>
      <c r="I1" s="95" t="s">
        <v>155</v>
      </c>
      <c r="J1" s="95" t="s">
        <v>243</v>
      </c>
      <c r="K1" s="95" t="s">
        <v>244</v>
      </c>
      <c r="L1" s="95" t="s">
        <v>245</v>
      </c>
      <c r="M1" s="95" t="s">
        <v>246</v>
      </c>
      <c r="N1" s="95" t="s">
        <v>233</v>
      </c>
      <c r="O1" s="95" t="s">
        <v>247</v>
      </c>
      <c r="P1" s="95" t="s">
        <v>161</v>
      </c>
      <c r="Q1" s="95" t="s">
        <v>248</v>
      </c>
      <c r="R1" s="95" t="s">
        <v>269</v>
      </c>
      <c r="S1" s="95" t="s">
        <v>259</v>
      </c>
      <c r="T1" s="95" t="s">
        <v>260</v>
      </c>
      <c r="U1" s="95" t="s">
        <v>261</v>
      </c>
      <c r="V1" s="95" t="s">
        <v>249</v>
      </c>
      <c r="W1" s="95" t="s">
        <v>250</v>
      </c>
      <c r="X1" s="95" t="s">
        <v>251</v>
      </c>
      <c r="Y1" s="95" t="s">
        <v>252</v>
      </c>
      <c r="Z1" s="95" t="s">
        <v>253</v>
      </c>
      <c r="AA1" s="95" t="s">
        <v>254</v>
      </c>
      <c r="AB1" s="95" t="s">
        <v>255</v>
      </c>
      <c r="AC1" s="95" t="s">
        <v>256</v>
      </c>
      <c r="AD1" s="95" t="s">
        <v>257</v>
      </c>
      <c r="AE1" s="95" t="s">
        <v>258</v>
      </c>
    </row>
    <row r="2" spans="1:31">
      <c r="D2" s="77" t="str">
        <f>商談申込書!F7&amp;""</f>
        <v/>
      </c>
      <c r="E2" s="77" t="str">
        <f>商談申込書!F6&amp;""</f>
        <v/>
      </c>
      <c r="F2" s="77" t="str">
        <f>ASC(商談申込書!G10)&amp;""</f>
        <v/>
      </c>
      <c r="G2" s="77" t="str">
        <f>商談申込書!F11&amp;""</f>
        <v/>
      </c>
      <c r="H2" s="77" t="str">
        <f>ASC(商談申込書!W6)&amp;""</f>
        <v/>
      </c>
      <c r="I2" s="77" t="str">
        <f>ASC(商談申込書!W8)&amp;""</f>
        <v/>
      </c>
      <c r="J2" s="77" t="str">
        <f>ASC(商談申込書!F13)&amp;""</f>
        <v/>
      </c>
      <c r="K2" s="77" t="str">
        <f>ASC(商談申込書!Z10)</f>
        <v/>
      </c>
      <c r="L2" s="77" t="str">
        <f>ASC(商談申込書!Z11)</f>
        <v/>
      </c>
      <c r="M2" s="77" t="str">
        <f>商談申込書!F61&amp;""</f>
        <v/>
      </c>
      <c r="N2" s="77" t="str">
        <f>商談申込書!F60&amp;""</f>
        <v/>
      </c>
      <c r="O2" s="77" t="str">
        <f>商談申込書!H62&amp;""</f>
        <v/>
      </c>
      <c r="P2" s="77" t="str">
        <f>商談申込書!U62&amp;""</f>
        <v/>
      </c>
      <c r="Q2" s="77" t="str">
        <f>ASC(商談申込書!F63)&amp;""</f>
        <v/>
      </c>
      <c r="R2" s="77" t="str">
        <f>ASC(商談申込書!F65)&amp;""</f>
        <v/>
      </c>
      <c r="S2" s="77" t="str">
        <f>商談申込書!K27&amp;""</f>
        <v/>
      </c>
      <c r="T2" s="77" t="str">
        <f>商談申込書!L28&amp;""</f>
        <v/>
      </c>
      <c r="U2" s="77" t="str">
        <f>商談申込書!V28&amp;""</f>
        <v/>
      </c>
      <c r="V2" s="77" t="str">
        <f>商談申込書!K29&amp;""</f>
        <v>▼選択してください</v>
      </c>
      <c r="W2" s="77" t="str">
        <f>ASC(商談申込書!D73)&amp;""</f>
        <v/>
      </c>
      <c r="X2" s="77" t="str">
        <f>ASC(商談申込書!D74)&amp;""</f>
        <v/>
      </c>
      <c r="Y2" s="77" t="str">
        <f>ASC(商談申込書!D75)&amp;""</f>
        <v/>
      </c>
      <c r="Z2" s="77" t="str">
        <f>ASC(商談申込書!D76)&amp;""</f>
        <v/>
      </c>
      <c r="AA2" s="77" t="str">
        <f>ASC(商談申込書!D77)&amp;""</f>
        <v/>
      </c>
      <c r="AB2" s="77" t="str">
        <f>ASC(商談申込書!D78)</f>
        <v/>
      </c>
      <c r="AC2" s="77" t="str">
        <f>ASC(商談申込書!D79)</f>
        <v/>
      </c>
      <c r="AD2" s="77" t="str">
        <f>ASC(商談申込書!D80)&amp;""</f>
        <v/>
      </c>
      <c r="AE2" s="77" t="str">
        <f>","&amp;W2&amp;","&amp;X2&amp;","&amp;Y2&amp;","&amp;Z2&amp;","&amp;AA2&amp;","&amp;AB2&amp;","&amp;AC2&amp;","&amp;AD2&amp;","</f>
        <v>,,,,,,,,,</v>
      </c>
    </row>
    <row r="4" spans="1:31">
      <c r="A4" s="95" t="s">
        <v>237</v>
      </c>
      <c r="B4" s="95" t="s">
        <v>239</v>
      </c>
      <c r="C4" s="95" t="s">
        <v>238</v>
      </c>
      <c r="D4" s="95" t="s">
        <v>226</v>
      </c>
      <c r="E4" s="95" t="s">
        <v>240</v>
      </c>
      <c r="F4" s="95" t="s">
        <v>241</v>
      </c>
      <c r="G4" s="95" t="s">
        <v>242</v>
      </c>
      <c r="H4" s="95" t="s">
        <v>154</v>
      </c>
      <c r="I4" s="95" t="s">
        <v>155</v>
      </c>
      <c r="J4" s="95" t="s">
        <v>243</v>
      </c>
      <c r="K4" s="95" t="s">
        <v>244</v>
      </c>
      <c r="L4" s="95" t="s">
        <v>245</v>
      </c>
      <c r="M4" s="95" t="s">
        <v>246</v>
      </c>
      <c r="N4" s="95" t="s">
        <v>233</v>
      </c>
      <c r="O4" s="95" t="s">
        <v>247</v>
      </c>
      <c r="P4" s="95" t="s">
        <v>161</v>
      </c>
      <c r="Q4" s="95" t="s">
        <v>248</v>
      </c>
      <c r="R4" s="95" t="s">
        <v>269</v>
      </c>
      <c r="S4" s="95" t="s">
        <v>259</v>
      </c>
      <c r="T4" s="95" t="s">
        <v>260</v>
      </c>
      <c r="U4" s="95" t="s">
        <v>261</v>
      </c>
      <c r="V4" s="95" t="s">
        <v>249</v>
      </c>
      <c r="W4" s="95" t="s">
        <v>262</v>
      </c>
      <c r="X4" s="95" t="s">
        <v>258</v>
      </c>
      <c r="Y4" s="95"/>
      <c r="Z4" s="95"/>
      <c r="AA4" s="95"/>
      <c r="AB4" s="95"/>
      <c r="AC4" s="95"/>
      <c r="AD4" s="95"/>
      <c r="AE4" s="95"/>
    </row>
    <row r="5" spans="1:31">
      <c r="D5" s="77" t="str">
        <f>商談申込書!$F$7&amp;""</f>
        <v/>
      </c>
      <c r="E5" s="77" t="str">
        <f>商談申込書!$F$6&amp;""</f>
        <v/>
      </c>
      <c r="F5" s="77" t="str">
        <f>ASC(商談申込書!$G$10)&amp;""</f>
        <v/>
      </c>
      <c r="G5" s="77" t="str">
        <f>商談申込書!$F$11&amp;""</f>
        <v/>
      </c>
      <c r="H5" s="77" t="str">
        <f>ASC(商談申込書!$W$6)&amp;""</f>
        <v/>
      </c>
      <c r="I5" s="77" t="str">
        <f>ASC(商談申込書!$W$8)&amp;""</f>
        <v/>
      </c>
      <c r="J5" s="77" t="str">
        <f>ASC(商談申込書!$F$13)&amp;""</f>
        <v/>
      </c>
      <c r="K5" s="77" t="str">
        <f>ASC(商談申込書!$Z$10)</f>
        <v/>
      </c>
      <c r="L5" s="77" t="str">
        <f>ASC(商談申込書!$Z$11)</f>
        <v/>
      </c>
      <c r="M5" s="77" t="str">
        <f>商談申込書!$F$61&amp;""</f>
        <v/>
      </c>
      <c r="N5" s="77" t="str">
        <f>商談申込書!$F$60&amp;""</f>
        <v/>
      </c>
      <c r="O5" s="77" t="str">
        <f>商談申込書!$H$62&amp;""</f>
        <v/>
      </c>
      <c r="P5" s="77" t="str">
        <f>商談申込書!$U$62&amp;""</f>
        <v/>
      </c>
      <c r="Q5" s="77" t="str">
        <f>ASC(商談申込書!$F$63)&amp;""</f>
        <v/>
      </c>
      <c r="R5" s="77" t="str">
        <f>ASC(商談申込書!$F$68)&amp;""</f>
        <v/>
      </c>
      <c r="S5" s="77" t="str">
        <f>商談申込書!$K$27&amp;""</f>
        <v/>
      </c>
      <c r="T5" s="77" t="str">
        <f>商談申込書!$L$28&amp;""</f>
        <v/>
      </c>
      <c r="U5" s="77" t="str">
        <f>商談申込書!$V$28&amp;""</f>
        <v/>
      </c>
      <c r="V5" s="77" t="str">
        <f>商談申込書!$K$29&amp;""</f>
        <v>▼選択してください</v>
      </c>
      <c r="W5" s="77">
        <f>商談申込書!D73</f>
        <v>0</v>
      </c>
      <c r="X5" s="77" t="str">
        <f>商談申込書!F73</f>
        <v/>
      </c>
      <c r="Y5" s="77" t="str">
        <f>IF(W5&lt;10,"0"&amp;W5&amp;"_"&amp;X5,W5&amp;"_"&amp;X5)</f>
        <v>00_</v>
      </c>
    </row>
    <row r="6" spans="1:31">
      <c r="D6" s="77" t="str">
        <f>商談申込書!$F$7&amp;""</f>
        <v/>
      </c>
      <c r="E6" s="77" t="str">
        <f>商談申込書!$F$6&amp;""</f>
        <v/>
      </c>
      <c r="F6" s="77" t="str">
        <f>ASC(商談申込書!$G$10)&amp;""</f>
        <v/>
      </c>
      <c r="G6" s="77" t="str">
        <f>商談申込書!$F$11&amp;""</f>
        <v/>
      </c>
      <c r="H6" s="77" t="str">
        <f>ASC(商談申込書!$W$6)&amp;""</f>
        <v/>
      </c>
      <c r="I6" s="77" t="str">
        <f>ASC(商談申込書!$W$8)&amp;""</f>
        <v/>
      </c>
      <c r="J6" s="77" t="str">
        <f>ASC(商談申込書!$F$13)&amp;""</f>
        <v/>
      </c>
      <c r="K6" s="77" t="str">
        <f>ASC(商談申込書!$Z$10)</f>
        <v/>
      </c>
      <c r="L6" s="77" t="str">
        <f>ASC(商談申込書!$Z$11)</f>
        <v/>
      </c>
      <c r="M6" s="77" t="str">
        <f>商談申込書!$F$61&amp;""</f>
        <v/>
      </c>
      <c r="N6" s="77" t="str">
        <f>商談申込書!$F$60&amp;""</f>
        <v/>
      </c>
      <c r="O6" s="77" t="str">
        <f>商談申込書!$H$62&amp;""</f>
        <v/>
      </c>
      <c r="P6" s="77" t="str">
        <f>商談申込書!$U$62&amp;""</f>
        <v/>
      </c>
      <c r="Q6" s="77" t="str">
        <f>ASC(商談申込書!$F$63)&amp;""</f>
        <v/>
      </c>
      <c r="S6" s="77" t="str">
        <f>商談申込書!$K$27&amp;""</f>
        <v/>
      </c>
      <c r="T6" s="77" t="str">
        <f>商談申込書!$L$28&amp;""</f>
        <v/>
      </c>
      <c r="U6" s="77" t="str">
        <f>商談申込書!$V$28&amp;""</f>
        <v/>
      </c>
      <c r="V6" s="77" t="str">
        <f>商談申込書!$K$29&amp;""</f>
        <v>▼選択してください</v>
      </c>
      <c r="W6" s="77">
        <f>商談申込書!D74</f>
        <v>0</v>
      </c>
      <c r="X6" s="77" t="str">
        <f>商談申込書!F74</f>
        <v/>
      </c>
      <c r="Y6" s="77" t="str">
        <f t="shared" ref="Y6:Y12" si="0">IF(W6&lt;10,"0"&amp;W6&amp;"_"&amp;X6,W6&amp;"_"&amp;X6)</f>
        <v>00_</v>
      </c>
    </row>
    <row r="7" spans="1:31">
      <c r="D7" s="77" t="str">
        <f>商談申込書!$F$7&amp;""</f>
        <v/>
      </c>
      <c r="E7" s="77" t="str">
        <f>商談申込書!$F$6&amp;""</f>
        <v/>
      </c>
      <c r="F7" s="77" t="str">
        <f>ASC(商談申込書!$G$10)&amp;""</f>
        <v/>
      </c>
      <c r="G7" s="77" t="str">
        <f>商談申込書!$F$11&amp;""</f>
        <v/>
      </c>
      <c r="H7" s="77" t="str">
        <f>ASC(商談申込書!$W$6)&amp;""</f>
        <v/>
      </c>
      <c r="I7" s="77" t="str">
        <f>ASC(商談申込書!$W$8)&amp;""</f>
        <v/>
      </c>
      <c r="J7" s="77" t="str">
        <f>ASC(商談申込書!$F$13)&amp;""</f>
        <v/>
      </c>
      <c r="K7" s="77" t="str">
        <f>ASC(商談申込書!$Z$10)</f>
        <v/>
      </c>
      <c r="L7" s="77" t="str">
        <f>ASC(商談申込書!$Z$11)</f>
        <v/>
      </c>
      <c r="M7" s="77" t="str">
        <f>商談申込書!$F$61&amp;""</f>
        <v/>
      </c>
      <c r="N7" s="77" t="str">
        <f>商談申込書!$F$60&amp;""</f>
        <v/>
      </c>
      <c r="O7" s="77" t="str">
        <f>商談申込書!$H$62&amp;""</f>
        <v/>
      </c>
      <c r="P7" s="77" t="str">
        <f>商談申込書!$U$62&amp;""</f>
        <v/>
      </c>
      <c r="Q7" s="77" t="str">
        <f>ASC(商談申込書!$F$63)&amp;""</f>
        <v/>
      </c>
      <c r="S7" s="77" t="str">
        <f>商談申込書!$K$27&amp;""</f>
        <v/>
      </c>
      <c r="T7" s="77" t="str">
        <f>商談申込書!$L$28&amp;""</f>
        <v/>
      </c>
      <c r="U7" s="77" t="str">
        <f>商談申込書!$V$28&amp;""</f>
        <v/>
      </c>
      <c r="V7" s="77" t="str">
        <f>商談申込書!$K$29&amp;""</f>
        <v>▼選択してください</v>
      </c>
      <c r="W7" s="77">
        <f>商談申込書!D75</f>
        <v>0</v>
      </c>
      <c r="X7" s="77" t="str">
        <f>商談申込書!F75</f>
        <v/>
      </c>
      <c r="Y7" s="77" t="str">
        <f t="shared" si="0"/>
        <v>00_</v>
      </c>
    </row>
    <row r="8" spans="1:31">
      <c r="D8" s="77" t="str">
        <f>商談申込書!$F$7&amp;""</f>
        <v/>
      </c>
      <c r="E8" s="77" t="str">
        <f>商談申込書!$F$6&amp;""</f>
        <v/>
      </c>
      <c r="F8" s="77" t="str">
        <f>ASC(商談申込書!$G$10)&amp;""</f>
        <v/>
      </c>
      <c r="G8" s="77" t="str">
        <f>商談申込書!$F$11&amp;""</f>
        <v/>
      </c>
      <c r="H8" s="77" t="str">
        <f>ASC(商談申込書!$W$6)&amp;""</f>
        <v/>
      </c>
      <c r="I8" s="77" t="str">
        <f>ASC(商談申込書!$W$8)&amp;""</f>
        <v/>
      </c>
      <c r="J8" s="77" t="str">
        <f>ASC(商談申込書!$F$13)&amp;""</f>
        <v/>
      </c>
      <c r="K8" s="77" t="str">
        <f>ASC(商談申込書!$Z$10)</f>
        <v/>
      </c>
      <c r="L8" s="77" t="str">
        <f>ASC(商談申込書!$Z$11)</f>
        <v/>
      </c>
      <c r="M8" s="77" t="str">
        <f>商談申込書!$F$61&amp;""</f>
        <v/>
      </c>
      <c r="N8" s="77" t="str">
        <f>商談申込書!$F$60&amp;""</f>
        <v/>
      </c>
      <c r="O8" s="77" t="str">
        <f>商談申込書!$H$62&amp;""</f>
        <v/>
      </c>
      <c r="P8" s="77" t="str">
        <f>商談申込書!$U$62&amp;""</f>
        <v/>
      </c>
      <c r="Q8" s="77" t="str">
        <f>ASC(商談申込書!$F$63)&amp;""</f>
        <v/>
      </c>
      <c r="S8" s="77" t="str">
        <f>商談申込書!$K$27&amp;""</f>
        <v/>
      </c>
      <c r="T8" s="77" t="str">
        <f>商談申込書!$L$28&amp;""</f>
        <v/>
      </c>
      <c r="U8" s="77" t="str">
        <f>商談申込書!$V$28&amp;""</f>
        <v/>
      </c>
      <c r="V8" s="77" t="str">
        <f>商談申込書!$K$29&amp;""</f>
        <v>▼選択してください</v>
      </c>
      <c r="W8" s="77">
        <f>商談申込書!D76</f>
        <v>0</v>
      </c>
      <c r="X8" s="77" t="str">
        <f>商談申込書!F76</f>
        <v/>
      </c>
      <c r="Y8" s="77" t="str">
        <f t="shared" si="0"/>
        <v>00_</v>
      </c>
    </row>
    <row r="9" spans="1:31">
      <c r="D9" s="77" t="str">
        <f>商談申込書!$F$7&amp;""</f>
        <v/>
      </c>
      <c r="E9" s="77" t="str">
        <f>商談申込書!$F$6&amp;""</f>
        <v/>
      </c>
      <c r="F9" s="77" t="str">
        <f>ASC(商談申込書!$G$10)&amp;""</f>
        <v/>
      </c>
      <c r="G9" s="77" t="str">
        <f>商談申込書!$F$11&amp;""</f>
        <v/>
      </c>
      <c r="H9" s="77" t="str">
        <f>ASC(商談申込書!$W$6)&amp;""</f>
        <v/>
      </c>
      <c r="I9" s="77" t="str">
        <f>ASC(商談申込書!$W$8)&amp;""</f>
        <v/>
      </c>
      <c r="J9" s="77" t="str">
        <f>ASC(商談申込書!$F$13)&amp;""</f>
        <v/>
      </c>
      <c r="K9" s="77" t="str">
        <f>ASC(商談申込書!$Z$10)</f>
        <v/>
      </c>
      <c r="L9" s="77" t="str">
        <f>ASC(商談申込書!$Z$11)</f>
        <v/>
      </c>
      <c r="M9" s="77" t="str">
        <f>商談申込書!$F$61&amp;""</f>
        <v/>
      </c>
      <c r="N9" s="77" t="str">
        <f>商談申込書!$F$60&amp;""</f>
        <v/>
      </c>
      <c r="O9" s="77" t="str">
        <f>商談申込書!$H$62&amp;""</f>
        <v/>
      </c>
      <c r="P9" s="77" t="str">
        <f>商談申込書!$U$62&amp;""</f>
        <v/>
      </c>
      <c r="Q9" s="77" t="str">
        <f>ASC(商談申込書!$F$63)&amp;""</f>
        <v/>
      </c>
      <c r="S9" s="77" t="str">
        <f>商談申込書!$K$27&amp;""</f>
        <v/>
      </c>
      <c r="T9" s="77" t="str">
        <f>商談申込書!$L$28&amp;""</f>
        <v/>
      </c>
      <c r="U9" s="77" t="str">
        <f>商談申込書!$V$28&amp;""</f>
        <v/>
      </c>
      <c r="V9" s="77" t="str">
        <f>商談申込書!$K$29&amp;""</f>
        <v>▼選択してください</v>
      </c>
      <c r="W9" s="77">
        <f>商談申込書!D77</f>
        <v>0</v>
      </c>
      <c r="X9" s="77" t="str">
        <f>商談申込書!F77</f>
        <v/>
      </c>
      <c r="Y9" s="77" t="str">
        <f t="shared" si="0"/>
        <v>00_</v>
      </c>
    </row>
    <row r="10" spans="1:31">
      <c r="D10" s="77" t="str">
        <f>商談申込書!$F$7&amp;""</f>
        <v/>
      </c>
      <c r="E10" s="77" t="str">
        <f>商談申込書!$F$6&amp;""</f>
        <v/>
      </c>
      <c r="F10" s="77" t="str">
        <f>ASC(商談申込書!$G$10)&amp;""</f>
        <v/>
      </c>
      <c r="G10" s="77" t="str">
        <f>商談申込書!$F$11&amp;""</f>
        <v/>
      </c>
      <c r="H10" s="77" t="str">
        <f>ASC(商談申込書!$W$6)&amp;""</f>
        <v/>
      </c>
      <c r="I10" s="77" t="str">
        <f>ASC(商談申込書!$W$8)&amp;""</f>
        <v/>
      </c>
      <c r="J10" s="77" t="str">
        <f>ASC(商談申込書!$F$13)&amp;""</f>
        <v/>
      </c>
      <c r="K10" s="77" t="str">
        <f>ASC(商談申込書!$Z$10)</f>
        <v/>
      </c>
      <c r="L10" s="77" t="str">
        <f>ASC(商談申込書!$Z$11)</f>
        <v/>
      </c>
      <c r="M10" s="77" t="str">
        <f>商談申込書!$F$61&amp;""</f>
        <v/>
      </c>
      <c r="N10" s="77" t="str">
        <f>商談申込書!$F$60&amp;""</f>
        <v/>
      </c>
      <c r="O10" s="77" t="str">
        <f>商談申込書!$H$62&amp;""</f>
        <v/>
      </c>
      <c r="P10" s="77" t="str">
        <f>商談申込書!$U$62&amp;""</f>
        <v/>
      </c>
      <c r="Q10" s="77" t="str">
        <f>ASC(商談申込書!$F$63)&amp;""</f>
        <v/>
      </c>
      <c r="S10" s="77" t="str">
        <f>商談申込書!$K$27&amp;""</f>
        <v/>
      </c>
      <c r="T10" s="77" t="str">
        <f>商談申込書!$L$28&amp;""</f>
        <v/>
      </c>
      <c r="U10" s="77" t="str">
        <f>商談申込書!$V$28&amp;""</f>
        <v/>
      </c>
      <c r="V10" s="77" t="str">
        <f>商談申込書!$K$29&amp;""</f>
        <v>▼選択してください</v>
      </c>
      <c r="W10" s="77">
        <f>商談申込書!D78</f>
        <v>0</v>
      </c>
      <c r="X10" s="77" t="str">
        <f>商談申込書!F78</f>
        <v/>
      </c>
      <c r="Y10" s="77" t="str">
        <f t="shared" si="0"/>
        <v>00_</v>
      </c>
    </row>
    <row r="11" spans="1:31">
      <c r="D11" s="77" t="str">
        <f>商談申込書!$F$7&amp;""</f>
        <v/>
      </c>
      <c r="E11" s="77" t="str">
        <f>商談申込書!$F$6&amp;""</f>
        <v/>
      </c>
      <c r="F11" s="77" t="str">
        <f>ASC(商談申込書!$G$10)&amp;""</f>
        <v/>
      </c>
      <c r="G11" s="77" t="str">
        <f>商談申込書!$F$11&amp;""</f>
        <v/>
      </c>
      <c r="H11" s="77" t="str">
        <f>ASC(商談申込書!$W$6)&amp;""</f>
        <v/>
      </c>
      <c r="I11" s="77" t="str">
        <f>ASC(商談申込書!$W$8)&amp;""</f>
        <v/>
      </c>
      <c r="J11" s="77" t="str">
        <f>ASC(商談申込書!$F$13)&amp;""</f>
        <v/>
      </c>
      <c r="K11" s="77" t="str">
        <f>ASC(商談申込書!$Z$10)</f>
        <v/>
      </c>
      <c r="L11" s="77" t="str">
        <f>ASC(商談申込書!$Z$11)</f>
        <v/>
      </c>
      <c r="M11" s="77" t="str">
        <f>商談申込書!$F$61&amp;""</f>
        <v/>
      </c>
      <c r="N11" s="77" t="str">
        <f>商談申込書!$F$60&amp;""</f>
        <v/>
      </c>
      <c r="O11" s="77" t="str">
        <f>商談申込書!$H$62&amp;""</f>
        <v/>
      </c>
      <c r="P11" s="77" t="str">
        <f>商談申込書!$U$62&amp;""</f>
        <v/>
      </c>
      <c r="Q11" s="77" t="str">
        <f>ASC(商談申込書!$F$63)&amp;""</f>
        <v/>
      </c>
      <c r="S11" s="77" t="str">
        <f>商談申込書!$K$27&amp;""</f>
        <v/>
      </c>
      <c r="T11" s="77" t="str">
        <f>商談申込書!$L$28&amp;""</f>
        <v/>
      </c>
      <c r="U11" s="77" t="str">
        <f>商談申込書!$V$28&amp;""</f>
        <v/>
      </c>
      <c r="V11" s="77" t="str">
        <f>商談申込書!$K$29&amp;""</f>
        <v>▼選択してください</v>
      </c>
      <c r="W11" s="77">
        <f>商談申込書!D79</f>
        <v>0</v>
      </c>
      <c r="X11" s="77" t="str">
        <f>商談申込書!F79</f>
        <v/>
      </c>
      <c r="Y11" s="77" t="str">
        <f t="shared" si="0"/>
        <v>00_</v>
      </c>
    </row>
    <row r="12" spans="1:31">
      <c r="D12" s="77" t="str">
        <f>商談申込書!$F$7&amp;""</f>
        <v/>
      </c>
      <c r="E12" s="77" t="str">
        <f>商談申込書!$F$6&amp;""</f>
        <v/>
      </c>
      <c r="F12" s="77" t="str">
        <f>ASC(商談申込書!$G$10)&amp;""</f>
        <v/>
      </c>
      <c r="G12" s="77" t="str">
        <f>商談申込書!$F$11&amp;""</f>
        <v/>
      </c>
      <c r="H12" s="77" t="str">
        <f>ASC(商談申込書!$W$6)&amp;""</f>
        <v/>
      </c>
      <c r="I12" s="77" t="str">
        <f>ASC(商談申込書!$W$8)&amp;""</f>
        <v/>
      </c>
      <c r="J12" s="77" t="str">
        <f>ASC(商談申込書!$F$13)&amp;""</f>
        <v/>
      </c>
      <c r="K12" s="77" t="str">
        <f>ASC(商談申込書!$Z$10)</f>
        <v/>
      </c>
      <c r="L12" s="77" t="str">
        <f>ASC(商談申込書!$Z$11)</f>
        <v/>
      </c>
      <c r="M12" s="77" t="str">
        <f>商談申込書!$F$61&amp;""</f>
        <v/>
      </c>
      <c r="N12" s="77" t="str">
        <f>商談申込書!$F$60&amp;""</f>
        <v/>
      </c>
      <c r="O12" s="77" t="str">
        <f>商談申込書!$H$62&amp;""</f>
        <v/>
      </c>
      <c r="P12" s="77" t="str">
        <f>商談申込書!$U$62&amp;""</f>
        <v/>
      </c>
      <c r="Q12" s="77" t="str">
        <f>ASC(商談申込書!$F$63)&amp;""</f>
        <v/>
      </c>
      <c r="S12" s="77" t="str">
        <f>商談申込書!$K$27&amp;""</f>
        <v/>
      </c>
      <c r="T12" s="77" t="str">
        <f>商談申込書!$L$28&amp;""</f>
        <v/>
      </c>
      <c r="U12" s="77" t="str">
        <f>商談申込書!$V$28&amp;""</f>
        <v/>
      </c>
      <c r="V12" s="77" t="str">
        <f>商談申込書!$K$29&amp;""</f>
        <v>▼選択してください</v>
      </c>
      <c r="W12" s="77">
        <f>商談申込書!D80</f>
        <v>0</v>
      </c>
      <c r="X12" s="77" t="str">
        <f>商談申込書!F80</f>
        <v/>
      </c>
      <c r="Y12" s="77" t="str">
        <f t="shared" si="0"/>
        <v>00_</v>
      </c>
    </row>
  </sheetData>
  <sheetProtection algorithmName="SHA-512" hashValue="I016iyxeu3Swt1iddol1Kc/93D1hBceCDK3qUVSJSvYNLku2i0K5ahsoCc79vzMawCN+CHYsc4llq8cZ16g4IQ==" saltValue="HYM3F6Nu0aD7xH49uwTn6w==" spinCount="100000" sheet="1" objects="1" scenarios="1"/>
  <phoneticPr fontId="2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F422-CE3D-4FF1-B515-FB6EDF722995}">
  <dimension ref="A1:F29"/>
  <sheetViews>
    <sheetView workbookViewId="0">
      <selection activeCell="C3" sqref="C3"/>
    </sheetView>
  </sheetViews>
  <sheetFormatPr defaultColWidth="8.875" defaultRowHeight="14.25"/>
  <cols>
    <col min="1" max="1" width="19.125" style="77" bestFit="1" customWidth="1"/>
    <col min="2" max="2" width="8.875" style="77"/>
    <col min="3" max="3" width="21.5" style="77" bestFit="1" customWidth="1"/>
    <col min="4" max="16384" width="8.875" style="77"/>
  </cols>
  <sheetData>
    <row r="1" spans="1:6">
      <c r="A1" s="77" t="s">
        <v>170</v>
      </c>
      <c r="C1" s="77" t="s">
        <v>170</v>
      </c>
      <c r="E1" s="77">
        <v>1</v>
      </c>
      <c r="F1" s="77" t="s">
        <v>197</v>
      </c>
    </row>
    <row r="2" spans="1:6">
      <c r="A2" s="77" t="s">
        <v>171</v>
      </c>
      <c r="C2" s="77" t="s">
        <v>229</v>
      </c>
      <c r="E2" s="77">
        <v>2</v>
      </c>
      <c r="F2" s="77" t="s">
        <v>198</v>
      </c>
    </row>
    <row r="3" spans="1:6">
      <c r="A3" s="77" t="s">
        <v>172</v>
      </c>
      <c r="C3" s="77" t="s">
        <v>230</v>
      </c>
      <c r="E3" s="77">
        <v>3</v>
      </c>
      <c r="F3" s="77" t="s">
        <v>199</v>
      </c>
    </row>
    <row r="4" spans="1:6">
      <c r="A4" s="77" t="s">
        <v>173</v>
      </c>
      <c r="C4" s="77" t="s">
        <v>231</v>
      </c>
      <c r="E4" s="77">
        <v>4</v>
      </c>
      <c r="F4" s="77" t="s">
        <v>200</v>
      </c>
    </row>
    <row r="5" spans="1:6">
      <c r="A5" s="77" t="s">
        <v>174</v>
      </c>
      <c r="C5" s="77" t="s">
        <v>232</v>
      </c>
      <c r="E5" s="77">
        <v>5</v>
      </c>
      <c r="F5" s="77" t="s">
        <v>201</v>
      </c>
    </row>
    <row r="6" spans="1:6">
      <c r="A6" s="77" t="s">
        <v>175</v>
      </c>
      <c r="E6" s="77">
        <v>6</v>
      </c>
      <c r="F6" s="77" t="s">
        <v>202</v>
      </c>
    </row>
    <row r="7" spans="1:6">
      <c r="A7" s="77" t="s">
        <v>176</v>
      </c>
      <c r="E7" s="77">
        <v>7</v>
      </c>
      <c r="F7" s="77" t="s">
        <v>203</v>
      </c>
    </row>
    <row r="8" spans="1:6">
      <c r="A8" s="77" t="s">
        <v>177</v>
      </c>
      <c r="E8" s="77">
        <v>8</v>
      </c>
      <c r="F8" s="77" t="s">
        <v>204</v>
      </c>
    </row>
    <row r="9" spans="1:6">
      <c r="A9" s="77" t="s">
        <v>178</v>
      </c>
      <c r="E9" s="77">
        <v>9</v>
      </c>
      <c r="F9" s="77" t="s">
        <v>205</v>
      </c>
    </row>
    <row r="10" spans="1:6">
      <c r="A10" s="77" t="s">
        <v>179</v>
      </c>
      <c r="E10" s="77">
        <v>10</v>
      </c>
      <c r="F10" s="77" t="s">
        <v>206</v>
      </c>
    </row>
    <row r="11" spans="1:6">
      <c r="A11" s="77" t="s">
        <v>180</v>
      </c>
      <c r="E11" s="77">
        <v>11</v>
      </c>
      <c r="F11" s="77" t="s">
        <v>207</v>
      </c>
    </row>
    <row r="12" spans="1:6">
      <c r="A12" s="77" t="s">
        <v>181</v>
      </c>
      <c r="E12" s="77">
        <v>12</v>
      </c>
      <c r="F12" s="77" t="s">
        <v>208</v>
      </c>
    </row>
    <row r="13" spans="1:6">
      <c r="A13" s="77" t="s">
        <v>182</v>
      </c>
      <c r="E13" s="77">
        <v>13</v>
      </c>
      <c r="F13" s="77" t="s">
        <v>209</v>
      </c>
    </row>
    <row r="14" spans="1:6">
      <c r="A14" s="77" t="s">
        <v>183</v>
      </c>
      <c r="E14" s="77">
        <v>14</v>
      </c>
      <c r="F14" s="77" t="s">
        <v>210</v>
      </c>
    </row>
    <row r="15" spans="1:6">
      <c r="A15" s="77" t="s">
        <v>184</v>
      </c>
      <c r="E15" s="77">
        <v>15</v>
      </c>
      <c r="F15" s="77" t="s">
        <v>211</v>
      </c>
    </row>
    <row r="16" spans="1:6">
      <c r="A16" s="77" t="s">
        <v>193</v>
      </c>
      <c r="E16" s="77">
        <v>16</v>
      </c>
      <c r="F16" s="77" t="s">
        <v>212</v>
      </c>
    </row>
    <row r="17" spans="5:6">
      <c r="E17" s="77">
        <v>17</v>
      </c>
      <c r="F17" s="77" t="s">
        <v>213</v>
      </c>
    </row>
    <row r="18" spans="5:6">
      <c r="E18" s="77">
        <v>18</v>
      </c>
      <c r="F18" s="77" t="s">
        <v>214</v>
      </c>
    </row>
    <row r="19" spans="5:6">
      <c r="E19" s="77">
        <v>19</v>
      </c>
      <c r="F19" s="77" t="s">
        <v>215</v>
      </c>
    </row>
    <row r="20" spans="5:6">
      <c r="E20" s="77">
        <v>20</v>
      </c>
      <c r="F20" s="77" t="s">
        <v>216</v>
      </c>
    </row>
    <row r="21" spans="5:6">
      <c r="E21" s="77">
        <v>21</v>
      </c>
      <c r="F21" s="77" t="s">
        <v>217</v>
      </c>
    </row>
    <row r="22" spans="5:6">
      <c r="E22" s="77">
        <v>22</v>
      </c>
      <c r="F22" s="77" t="s">
        <v>218</v>
      </c>
    </row>
    <row r="23" spans="5:6">
      <c r="E23" s="77">
        <v>23</v>
      </c>
      <c r="F23" s="77" t="s">
        <v>219</v>
      </c>
    </row>
    <row r="24" spans="5:6">
      <c r="E24" s="77">
        <v>24</v>
      </c>
      <c r="F24" s="77" t="s">
        <v>220</v>
      </c>
    </row>
    <row r="25" spans="5:6">
      <c r="E25" s="77">
        <v>25</v>
      </c>
      <c r="F25" s="77" t="s">
        <v>221</v>
      </c>
    </row>
    <row r="26" spans="5:6">
      <c r="E26" s="77">
        <v>26</v>
      </c>
      <c r="F26" s="77" t="s">
        <v>222</v>
      </c>
    </row>
    <row r="27" spans="5:6">
      <c r="E27" s="77">
        <v>27</v>
      </c>
      <c r="F27" s="77" t="s">
        <v>223</v>
      </c>
    </row>
    <row r="28" spans="5:6">
      <c r="E28" s="77">
        <v>28</v>
      </c>
      <c r="F28" s="77" t="s">
        <v>224</v>
      </c>
    </row>
    <row r="29" spans="5:6">
      <c r="E29" s="77">
        <v>29</v>
      </c>
      <c r="F29" s="77" t="s">
        <v>225</v>
      </c>
    </row>
  </sheetData>
  <sheetProtection sheet="1" objects="1" scenarios="1"/>
  <phoneticPr fontId="23"/>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N64"/>
  <sheetViews>
    <sheetView showGridLines="0" view="pageBreakPreview" topLeftCell="A4" zoomScaleNormal="85" zoomScaleSheetLayoutView="100" workbookViewId="0">
      <selection activeCell="A4" sqref="A4:AD4"/>
    </sheetView>
  </sheetViews>
  <sheetFormatPr defaultRowHeight="13.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c r="A1" s="417" t="s">
        <v>121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row>
    <row r="2" spans="1:36" ht="18" customHeight="1">
      <c r="A2" s="418"/>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H2" s="1"/>
    </row>
    <row r="3" spans="1:36" ht="24.95" customHeight="1">
      <c r="A3" s="418"/>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row>
    <row r="4" spans="1:36" ht="24">
      <c r="A4" s="419" t="s">
        <v>105</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row>
    <row r="5" spans="1:36" ht="21" customHeight="1">
      <c r="A5" s="421" t="s">
        <v>108</v>
      </c>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row>
    <row r="6" spans="1:36" ht="15.75" customHeight="1">
      <c r="A6" s="3"/>
      <c r="B6" s="4" t="s">
        <v>0</v>
      </c>
      <c r="C6" s="4" t="s">
        <v>52</v>
      </c>
      <c r="D6" s="4"/>
      <c r="E6" s="3"/>
      <c r="F6" s="3"/>
      <c r="G6" s="3"/>
      <c r="H6" s="3"/>
      <c r="I6" s="3"/>
      <c r="J6" s="3"/>
      <c r="K6" s="448" t="s">
        <v>61</v>
      </c>
      <c r="L6" s="448"/>
      <c r="M6" s="448"/>
      <c r="N6" s="448"/>
      <c r="O6" s="448"/>
      <c r="P6" s="448"/>
      <c r="Q6" s="448"/>
      <c r="R6" s="448"/>
      <c r="S6" s="3"/>
      <c r="T6" s="3"/>
      <c r="U6" s="46" t="s">
        <v>111</v>
      </c>
      <c r="V6" s="47"/>
      <c r="W6" s="47"/>
      <c r="X6" s="47"/>
      <c r="Y6" s="47"/>
      <c r="Z6" s="47"/>
      <c r="AA6" s="47"/>
      <c r="AB6" s="47"/>
      <c r="AC6" s="47"/>
      <c r="AD6" s="3"/>
    </row>
    <row r="7" spans="1:36" ht="6" customHeight="1" thickBot="1">
      <c r="A7" s="30"/>
      <c r="B7" s="5"/>
      <c r="C7" s="5"/>
      <c r="D7" s="5"/>
      <c r="E7" s="5"/>
      <c r="F7" s="5"/>
      <c r="G7" s="5"/>
      <c r="H7" s="5"/>
      <c r="I7" s="5"/>
      <c r="J7" s="5"/>
      <c r="K7" s="5"/>
      <c r="L7" s="5"/>
      <c r="M7" s="5"/>
      <c r="N7" s="5"/>
      <c r="O7" s="5"/>
      <c r="P7" s="5"/>
      <c r="Q7" s="5"/>
      <c r="R7" s="5"/>
      <c r="S7" s="5"/>
      <c r="T7" s="5"/>
      <c r="U7" s="5"/>
      <c r="V7" s="5"/>
      <c r="W7" s="5"/>
      <c r="X7" s="5"/>
      <c r="Y7" s="5"/>
      <c r="Z7" s="5"/>
      <c r="AA7" s="5"/>
      <c r="AB7" s="5"/>
      <c r="AC7" s="5"/>
      <c r="AD7" s="30"/>
    </row>
    <row r="8" spans="1:36" ht="12.75" customHeight="1">
      <c r="A8" s="30"/>
      <c r="B8" s="423" t="s">
        <v>15</v>
      </c>
      <c r="C8" s="424"/>
      <c r="D8" s="424"/>
      <c r="E8" s="425"/>
      <c r="F8" s="426" t="s">
        <v>113</v>
      </c>
      <c r="G8" s="427"/>
      <c r="H8" s="427"/>
      <c r="I8" s="427"/>
      <c r="J8" s="427"/>
      <c r="K8" s="427"/>
      <c r="L8" s="427"/>
      <c r="M8" s="427"/>
      <c r="N8" s="427"/>
      <c r="O8" s="427"/>
      <c r="P8" s="427"/>
      <c r="Q8" s="427"/>
      <c r="R8" s="428"/>
      <c r="S8" s="429" t="s">
        <v>1</v>
      </c>
      <c r="T8" s="274"/>
      <c r="U8" s="431" t="s">
        <v>119</v>
      </c>
      <c r="V8" s="431"/>
      <c r="W8" s="431"/>
      <c r="X8" s="431"/>
      <c r="Y8" s="431"/>
      <c r="Z8" s="431"/>
      <c r="AA8" s="431"/>
      <c r="AB8" s="431"/>
      <c r="AC8" s="432"/>
      <c r="AD8" s="30"/>
    </row>
    <row r="9" spans="1:36" ht="12.75" customHeight="1">
      <c r="A9" s="30"/>
      <c r="B9" s="435" t="s">
        <v>2</v>
      </c>
      <c r="C9" s="436"/>
      <c r="D9" s="436"/>
      <c r="E9" s="437"/>
      <c r="F9" s="438" t="s">
        <v>112</v>
      </c>
      <c r="G9" s="439"/>
      <c r="H9" s="439"/>
      <c r="I9" s="439"/>
      <c r="J9" s="439"/>
      <c r="K9" s="439"/>
      <c r="L9" s="439"/>
      <c r="M9" s="439"/>
      <c r="N9" s="439"/>
      <c r="O9" s="439"/>
      <c r="P9" s="439"/>
      <c r="Q9" s="439"/>
      <c r="R9" s="440"/>
      <c r="S9" s="430"/>
      <c r="T9" s="407"/>
      <c r="U9" s="433"/>
      <c r="V9" s="433"/>
      <c r="W9" s="433"/>
      <c r="X9" s="433"/>
      <c r="Y9" s="433"/>
      <c r="Z9" s="433"/>
      <c r="AA9" s="433"/>
      <c r="AB9" s="433"/>
      <c r="AC9" s="434"/>
      <c r="AD9" s="30"/>
    </row>
    <row r="10" spans="1:36" ht="12.75" customHeight="1">
      <c r="A10" s="30"/>
      <c r="B10" s="258"/>
      <c r="C10" s="259"/>
      <c r="D10" s="259"/>
      <c r="E10" s="260"/>
      <c r="F10" s="441"/>
      <c r="G10" s="442"/>
      <c r="H10" s="442"/>
      <c r="I10" s="442"/>
      <c r="J10" s="442"/>
      <c r="K10" s="442"/>
      <c r="L10" s="442"/>
      <c r="M10" s="442"/>
      <c r="N10" s="442"/>
      <c r="O10" s="442"/>
      <c r="P10" s="442"/>
      <c r="Q10" s="442"/>
      <c r="R10" s="443"/>
      <c r="S10" s="447" t="s">
        <v>3</v>
      </c>
      <c r="T10" s="257"/>
      <c r="U10" s="401" t="s">
        <v>120</v>
      </c>
      <c r="V10" s="401"/>
      <c r="W10" s="401"/>
      <c r="X10" s="401"/>
      <c r="Y10" s="401"/>
      <c r="Z10" s="401"/>
      <c r="AA10" s="401"/>
      <c r="AB10" s="401"/>
      <c r="AC10" s="402"/>
      <c r="AD10" s="30"/>
    </row>
    <row r="11" spans="1:36" ht="12.75" customHeight="1">
      <c r="A11" s="30"/>
      <c r="B11" s="405"/>
      <c r="C11" s="406"/>
      <c r="D11" s="406"/>
      <c r="E11" s="407"/>
      <c r="F11" s="444"/>
      <c r="G11" s="445"/>
      <c r="H11" s="445"/>
      <c r="I11" s="445"/>
      <c r="J11" s="445"/>
      <c r="K11" s="445"/>
      <c r="L11" s="445"/>
      <c r="M11" s="445"/>
      <c r="N11" s="445"/>
      <c r="O11" s="445"/>
      <c r="P11" s="445"/>
      <c r="Q11" s="445"/>
      <c r="R11" s="446"/>
      <c r="S11" s="430"/>
      <c r="T11" s="407"/>
      <c r="U11" s="403"/>
      <c r="V11" s="403"/>
      <c r="W11" s="403"/>
      <c r="X11" s="403"/>
      <c r="Y11" s="403"/>
      <c r="Z11" s="403"/>
      <c r="AA11" s="403"/>
      <c r="AB11" s="403"/>
      <c r="AC11" s="404"/>
      <c r="AD11" s="30"/>
    </row>
    <row r="12" spans="1:36" ht="19.5" customHeight="1">
      <c r="A12" s="30"/>
      <c r="B12" s="255" t="s">
        <v>4</v>
      </c>
      <c r="C12" s="256"/>
      <c r="D12" s="256"/>
      <c r="E12" s="257"/>
      <c r="F12" s="6" t="s">
        <v>5</v>
      </c>
      <c r="G12" s="265" t="s">
        <v>116</v>
      </c>
      <c r="H12" s="265"/>
      <c r="I12" s="265"/>
      <c r="J12" s="265"/>
      <c r="K12" s="236" t="s">
        <v>62</v>
      </c>
      <c r="L12" s="236"/>
      <c r="M12" s="236"/>
      <c r="N12" s="236"/>
      <c r="O12" s="44"/>
      <c r="P12" s="48" t="s">
        <v>117</v>
      </c>
      <c r="Q12" s="44"/>
      <c r="R12" s="44"/>
      <c r="S12" s="44"/>
      <c r="T12" s="44"/>
      <c r="U12" s="44"/>
      <c r="V12" s="44"/>
      <c r="W12" s="45"/>
      <c r="X12" s="408" t="s">
        <v>13</v>
      </c>
      <c r="Y12" s="409"/>
      <c r="Z12" s="410">
        <v>1000</v>
      </c>
      <c r="AA12" s="411"/>
      <c r="AB12" s="411"/>
      <c r="AC12" s="16" t="s">
        <v>39</v>
      </c>
      <c r="AD12" s="30"/>
      <c r="AJ12" s="2"/>
    </row>
    <row r="13" spans="1:36" ht="19.5" customHeight="1">
      <c r="A13" s="30"/>
      <c r="B13" s="405"/>
      <c r="C13" s="406"/>
      <c r="D13" s="406"/>
      <c r="E13" s="407"/>
      <c r="F13" s="412" t="s">
        <v>118</v>
      </c>
      <c r="G13" s="413"/>
      <c r="H13" s="413"/>
      <c r="I13" s="413"/>
      <c r="J13" s="413"/>
      <c r="K13" s="413"/>
      <c r="L13" s="413"/>
      <c r="M13" s="413"/>
      <c r="N13" s="413"/>
      <c r="O13" s="413"/>
      <c r="P13" s="413"/>
      <c r="Q13" s="413"/>
      <c r="R13" s="413"/>
      <c r="S13" s="413"/>
      <c r="T13" s="413"/>
      <c r="U13" s="413"/>
      <c r="V13" s="413"/>
      <c r="W13" s="414"/>
      <c r="X13" s="415" t="s">
        <v>14</v>
      </c>
      <c r="Y13" s="416"/>
      <c r="Z13" s="410">
        <v>50</v>
      </c>
      <c r="AA13" s="411"/>
      <c r="AB13" s="411"/>
      <c r="AC13" s="17" t="s">
        <v>40</v>
      </c>
      <c r="AD13" s="30"/>
    </row>
    <row r="14" spans="1:36" ht="18" customHeight="1">
      <c r="A14" s="30"/>
      <c r="B14" s="247" t="s">
        <v>6</v>
      </c>
      <c r="C14" s="248"/>
      <c r="D14" s="248"/>
      <c r="E14" s="249"/>
      <c r="F14" s="392" t="s">
        <v>63</v>
      </c>
      <c r="G14" s="393"/>
      <c r="H14" s="393"/>
      <c r="I14" s="393"/>
      <c r="J14" s="393"/>
      <c r="K14" s="393"/>
      <c r="L14" s="393"/>
      <c r="M14" s="393"/>
      <c r="N14" s="393"/>
      <c r="O14" s="393"/>
      <c r="P14" s="393"/>
      <c r="Q14" s="393"/>
      <c r="R14" s="393"/>
      <c r="S14" s="393"/>
      <c r="T14" s="393"/>
      <c r="U14" s="393"/>
      <c r="V14" s="393"/>
      <c r="W14" s="393"/>
      <c r="X14" s="393"/>
      <c r="Y14" s="393"/>
      <c r="Z14" s="393"/>
      <c r="AA14" s="393"/>
      <c r="AB14" s="393"/>
      <c r="AC14" s="394"/>
      <c r="AD14" s="30"/>
    </row>
    <row r="15" spans="1:36" ht="13.5" customHeight="1">
      <c r="A15" s="30"/>
      <c r="B15" s="258" t="s">
        <v>38</v>
      </c>
      <c r="C15" s="259"/>
      <c r="D15" s="259"/>
      <c r="E15" s="260"/>
      <c r="F15" s="7" t="s">
        <v>16</v>
      </c>
      <c r="G15" s="8"/>
      <c r="H15" s="9"/>
      <c r="I15" s="9" t="s">
        <v>17</v>
      </c>
      <c r="J15" s="9"/>
      <c r="K15" s="9"/>
      <c r="L15" s="9"/>
      <c r="M15" s="9"/>
      <c r="N15" s="10" t="s">
        <v>18</v>
      </c>
      <c r="O15" s="10"/>
      <c r="P15" s="10"/>
      <c r="Q15" s="9"/>
      <c r="R15" s="9" t="s">
        <v>19</v>
      </c>
      <c r="S15" s="9"/>
      <c r="T15" s="9" t="s">
        <v>20</v>
      </c>
      <c r="U15" s="9"/>
      <c r="V15" s="10"/>
      <c r="W15" s="10" t="s">
        <v>21</v>
      </c>
      <c r="X15" s="9"/>
      <c r="Y15" s="9"/>
      <c r="Z15" s="9"/>
      <c r="AA15" s="9" t="s">
        <v>22</v>
      </c>
      <c r="AB15" s="9"/>
      <c r="AC15" s="18"/>
      <c r="AD15" s="30"/>
    </row>
    <row r="16" spans="1:36" ht="13.5" customHeight="1" thickBot="1">
      <c r="A16" s="30"/>
      <c r="B16" s="258"/>
      <c r="C16" s="259"/>
      <c r="D16" s="259"/>
      <c r="E16" s="260"/>
      <c r="F16" s="7" t="s">
        <v>23</v>
      </c>
      <c r="G16" s="8"/>
      <c r="H16" s="9"/>
      <c r="I16" s="9" t="s">
        <v>24</v>
      </c>
      <c r="J16" s="9"/>
      <c r="K16" s="9"/>
      <c r="L16" s="9" t="s">
        <v>25</v>
      </c>
      <c r="M16" s="9"/>
      <c r="N16" s="10"/>
      <c r="O16" s="10" t="s">
        <v>26</v>
      </c>
      <c r="P16" s="10"/>
      <c r="Q16" s="9"/>
      <c r="R16" s="9"/>
      <c r="S16" s="9"/>
      <c r="T16" s="9"/>
      <c r="U16" s="9" t="s">
        <v>27</v>
      </c>
      <c r="V16" s="10"/>
      <c r="W16" s="10" t="s">
        <v>28</v>
      </c>
      <c r="X16" s="9"/>
      <c r="Y16" s="9"/>
      <c r="Z16" s="9"/>
      <c r="AA16" s="9"/>
      <c r="AB16" s="9"/>
      <c r="AC16" s="18"/>
      <c r="AD16" s="30"/>
    </row>
    <row r="17" spans="1:30" ht="13.5" customHeight="1" thickBot="1">
      <c r="A17" s="30"/>
      <c r="B17" s="258"/>
      <c r="C17" s="259"/>
      <c r="D17" s="259"/>
      <c r="E17" s="260"/>
      <c r="F17" s="395" t="s">
        <v>29</v>
      </c>
      <c r="G17" s="396"/>
      <c r="H17" s="396"/>
      <c r="I17" s="40" t="s">
        <v>55</v>
      </c>
      <c r="J17" s="8"/>
      <c r="K17" s="8"/>
      <c r="L17" s="8"/>
      <c r="M17" s="11"/>
      <c r="N17" s="10"/>
      <c r="O17" s="12"/>
      <c r="P17" s="12"/>
      <c r="Q17" s="9"/>
      <c r="R17" s="9"/>
      <c r="S17" s="9"/>
      <c r="T17" s="9"/>
      <c r="U17" s="9"/>
      <c r="V17" s="397" t="s">
        <v>48</v>
      </c>
      <c r="W17" s="398"/>
      <c r="X17" s="398"/>
      <c r="Y17" s="398"/>
      <c r="Z17" s="398"/>
      <c r="AA17" s="398"/>
      <c r="AB17" s="399"/>
      <c r="AC17" s="19"/>
      <c r="AD17" s="30"/>
    </row>
    <row r="18" spans="1:30" ht="12" customHeight="1">
      <c r="A18" s="30"/>
      <c r="B18" s="372" t="s">
        <v>30</v>
      </c>
      <c r="C18" s="373"/>
      <c r="D18" s="373"/>
      <c r="E18" s="374"/>
      <c r="F18" s="378" t="s">
        <v>64</v>
      </c>
      <c r="G18" s="379"/>
      <c r="H18" s="379"/>
      <c r="I18" s="379"/>
      <c r="J18" s="379"/>
      <c r="K18" s="379"/>
      <c r="L18" s="379"/>
      <c r="M18" s="379"/>
      <c r="N18" s="379"/>
      <c r="O18" s="379"/>
      <c r="P18" s="379"/>
      <c r="Q18" s="379"/>
      <c r="R18" s="379"/>
      <c r="S18" s="379"/>
      <c r="T18" s="379"/>
      <c r="U18" s="379"/>
      <c r="V18" s="400"/>
      <c r="W18" s="400"/>
      <c r="X18" s="400"/>
      <c r="Y18" s="400"/>
      <c r="Z18" s="400"/>
      <c r="AA18" s="400"/>
      <c r="AB18" s="400"/>
      <c r="AC18" s="380"/>
      <c r="AD18" s="30"/>
    </row>
    <row r="19" spans="1:30" ht="12" customHeight="1">
      <c r="A19" s="30"/>
      <c r="B19" s="375"/>
      <c r="C19" s="376"/>
      <c r="D19" s="376"/>
      <c r="E19" s="377"/>
      <c r="F19" s="381"/>
      <c r="G19" s="382"/>
      <c r="H19" s="382"/>
      <c r="I19" s="382"/>
      <c r="J19" s="382"/>
      <c r="K19" s="382"/>
      <c r="L19" s="382"/>
      <c r="M19" s="382"/>
      <c r="N19" s="382"/>
      <c r="O19" s="382"/>
      <c r="P19" s="382"/>
      <c r="Q19" s="382"/>
      <c r="R19" s="382"/>
      <c r="S19" s="382"/>
      <c r="T19" s="382"/>
      <c r="U19" s="382"/>
      <c r="V19" s="382"/>
      <c r="W19" s="382"/>
      <c r="X19" s="382"/>
      <c r="Y19" s="382"/>
      <c r="Z19" s="382"/>
      <c r="AA19" s="382"/>
      <c r="AB19" s="382"/>
      <c r="AC19" s="383"/>
      <c r="AD19" s="30"/>
    </row>
    <row r="20" spans="1:30" ht="12" customHeight="1">
      <c r="A20" s="30"/>
      <c r="B20" s="372" t="s">
        <v>31</v>
      </c>
      <c r="C20" s="373"/>
      <c r="D20" s="373"/>
      <c r="E20" s="374"/>
      <c r="F20" s="378" t="s">
        <v>65</v>
      </c>
      <c r="G20" s="379"/>
      <c r="H20" s="379"/>
      <c r="I20" s="379"/>
      <c r="J20" s="379"/>
      <c r="K20" s="379"/>
      <c r="L20" s="379"/>
      <c r="M20" s="379"/>
      <c r="N20" s="379"/>
      <c r="O20" s="379"/>
      <c r="P20" s="379"/>
      <c r="Q20" s="379"/>
      <c r="R20" s="379"/>
      <c r="S20" s="379"/>
      <c r="T20" s="379"/>
      <c r="U20" s="379"/>
      <c r="V20" s="379"/>
      <c r="W20" s="379"/>
      <c r="X20" s="379"/>
      <c r="Y20" s="379"/>
      <c r="Z20" s="379"/>
      <c r="AA20" s="379"/>
      <c r="AB20" s="379"/>
      <c r="AC20" s="380"/>
      <c r="AD20" s="30"/>
    </row>
    <row r="21" spans="1:30" ht="12" customHeight="1">
      <c r="A21" s="30"/>
      <c r="B21" s="375"/>
      <c r="C21" s="376"/>
      <c r="D21" s="376"/>
      <c r="E21" s="377"/>
      <c r="F21" s="381"/>
      <c r="G21" s="382"/>
      <c r="H21" s="382"/>
      <c r="I21" s="382"/>
      <c r="J21" s="382"/>
      <c r="K21" s="382"/>
      <c r="L21" s="382"/>
      <c r="M21" s="382"/>
      <c r="N21" s="382"/>
      <c r="O21" s="382"/>
      <c r="P21" s="382"/>
      <c r="Q21" s="382"/>
      <c r="R21" s="382"/>
      <c r="S21" s="382"/>
      <c r="T21" s="382"/>
      <c r="U21" s="382"/>
      <c r="V21" s="382"/>
      <c r="W21" s="382"/>
      <c r="X21" s="382"/>
      <c r="Y21" s="382"/>
      <c r="Z21" s="382"/>
      <c r="AA21" s="382"/>
      <c r="AB21" s="382"/>
      <c r="AC21" s="383"/>
      <c r="AD21" s="30"/>
    </row>
    <row r="22" spans="1:30" ht="12" customHeight="1">
      <c r="A22" s="30"/>
      <c r="B22" s="372" t="s">
        <v>32</v>
      </c>
      <c r="C22" s="373"/>
      <c r="D22" s="373"/>
      <c r="E22" s="374"/>
      <c r="F22" s="378"/>
      <c r="G22" s="379"/>
      <c r="H22" s="379"/>
      <c r="I22" s="379"/>
      <c r="J22" s="379"/>
      <c r="K22" s="379"/>
      <c r="L22" s="379"/>
      <c r="M22" s="379"/>
      <c r="N22" s="379"/>
      <c r="O22" s="379"/>
      <c r="P22" s="379"/>
      <c r="Q22" s="379"/>
      <c r="R22" s="379"/>
      <c r="S22" s="379"/>
      <c r="T22" s="379"/>
      <c r="U22" s="379"/>
      <c r="V22" s="379"/>
      <c r="W22" s="379"/>
      <c r="X22" s="379"/>
      <c r="Y22" s="379"/>
      <c r="Z22" s="379"/>
      <c r="AA22" s="379"/>
      <c r="AB22" s="379"/>
      <c r="AC22" s="380"/>
      <c r="AD22" s="30"/>
    </row>
    <row r="23" spans="1:30" ht="12" customHeight="1">
      <c r="A23" s="30"/>
      <c r="B23" s="375"/>
      <c r="C23" s="376"/>
      <c r="D23" s="376"/>
      <c r="E23" s="377"/>
      <c r="F23" s="381"/>
      <c r="G23" s="382"/>
      <c r="H23" s="382"/>
      <c r="I23" s="382"/>
      <c r="J23" s="382"/>
      <c r="K23" s="382"/>
      <c r="L23" s="382"/>
      <c r="M23" s="382"/>
      <c r="N23" s="382"/>
      <c r="O23" s="382"/>
      <c r="P23" s="382"/>
      <c r="Q23" s="382"/>
      <c r="R23" s="382"/>
      <c r="S23" s="382"/>
      <c r="T23" s="382"/>
      <c r="U23" s="382"/>
      <c r="V23" s="382"/>
      <c r="W23" s="382"/>
      <c r="X23" s="382"/>
      <c r="Y23" s="382"/>
      <c r="Z23" s="382"/>
      <c r="AA23" s="382"/>
      <c r="AB23" s="382"/>
      <c r="AC23" s="383"/>
      <c r="AD23" s="30"/>
    </row>
    <row r="24" spans="1:30" ht="12" customHeight="1">
      <c r="A24" s="30"/>
      <c r="B24" s="372" t="s">
        <v>33</v>
      </c>
      <c r="C24" s="373"/>
      <c r="D24" s="373"/>
      <c r="E24" s="374"/>
      <c r="F24" s="378" t="s">
        <v>66</v>
      </c>
      <c r="G24" s="387"/>
      <c r="H24" s="387"/>
      <c r="I24" s="387"/>
      <c r="J24" s="387"/>
      <c r="K24" s="387"/>
      <c r="L24" s="387"/>
      <c r="M24" s="387"/>
      <c r="N24" s="387"/>
      <c r="O24" s="387"/>
      <c r="P24" s="387"/>
      <c r="Q24" s="387"/>
      <c r="R24" s="387"/>
      <c r="S24" s="387"/>
      <c r="T24" s="387"/>
      <c r="U24" s="387"/>
      <c r="V24" s="387"/>
      <c r="W24" s="387"/>
      <c r="X24" s="387"/>
      <c r="Y24" s="387"/>
      <c r="Z24" s="387"/>
      <c r="AA24" s="387"/>
      <c r="AB24" s="387"/>
      <c r="AC24" s="388"/>
      <c r="AD24" s="30"/>
    </row>
    <row r="25" spans="1:30" ht="12" customHeight="1">
      <c r="A25" s="30"/>
      <c r="B25" s="384"/>
      <c r="C25" s="385"/>
      <c r="D25" s="385"/>
      <c r="E25" s="386"/>
      <c r="F25" s="389"/>
      <c r="G25" s="390"/>
      <c r="H25" s="390"/>
      <c r="I25" s="390"/>
      <c r="J25" s="390"/>
      <c r="K25" s="390"/>
      <c r="L25" s="390"/>
      <c r="M25" s="390"/>
      <c r="N25" s="390"/>
      <c r="O25" s="390"/>
      <c r="P25" s="390"/>
      <c r="Q25" s="390"/>
      <c r="R25" s="390"/>
      <c r="S25" s="390"/>
      <c r="T25" s="390"/>
      <c r="U25" s="390"/>
      <c r="V25" s="390"/>
      <c r="W25" s="390"/>
      <c r="X25" s="390"/>
      <c r="Y25" s="390"/>
      <c r="Z25" s="390"/>
      <c r="AA25" s="390"/>
      <c r="AB25" s="390"/>
      <c r="AC25" s="391"/>
      <c r="AD25" s="30"/>
    </row>
    <row r="26" spans="1:30" ht="12" customHeight="1">
      <c r="A26" s="30"/>
      <c r="B26" s="384"/>
      <c r="C26" s="385"/>
      <c r="D26" s="385"/>
      <c r="E26" s="386"/>
      <c r="F26" s="389"/>
      <c r="G26" s="390"/>
      <c r="H26" s="390"/>
      <c r="I26" s="390"/>
      <c r="J26" s="390"/>
      <c r="K26" s="390"/>
      <c r="L26" s="390"/>
      <c r="M26" s="390"/>
      <c r="N26" s="390"/>
      <c r="O26" s="390"/>
      <c r="P26" s="390"/>
      <c r="Q26" s="390"/>
      <c r="R26" s="390"/>
      <c r="S26" s="390"/>
      <c r="T26" s="390"/>
      <c r="U26" s="390"/>
      <c r="V26" s="390"/>
      <c r="W26" s="390"/>
      <c r="X26" s="390"/>
      <c r="Y26" s="390"/>
      <c r="Z26" s="390"/>
      <c r="AA26" s="390"/>
      <c r="AB26" s="390"/>
      <c r="AC26" s="391"/>
      <c r="AD26" s="30"/>
    </row>
    <row r="27" spans="1:30" ht="12" customHeight="1">
      <c r="A27" s="30"/>
      <c r="B27" s="375"/>
      <c r="C27" s="376"/>
      <c r="D27" s="376"/>
      <c r="E27" s="377"/>
      <c r="F27" s="13" t="s">
        <v>37</v>
      </c>
      <c r="G27" s="14"/>
      <c r="H27" s="14"/>
      <c r="I27" s="14"/>
      <c r="J27" s="15"/>
      <c r="K27" s="15"/>
      <c r="L27" s="15"/>
      <c r="M27" s="15"/>
      <c r="N27" s="15"/>
      <c r="O27" s="15"/>
      <c r="P27" s="15"/>
      <c r="Q27" s="15"/>
      <c r="R27" s="15"/>
      <c r="S27" s="15"/>
      <c r="T27" s="15"/>
      <c r="U27" s="15"/>
      <c r="V27" s="15"/>
      <c r="W27" s="15"/>
      <c r="X27" s="15"/>
      <c r="Y27" s="15"/>
      <c r="Z27" s="15"/>
      <c r="AA27" s="15"/>
      <c r="AB27" s="15"/>
      <c r="AC27" s="27"/>
      <c r="AD27" s="30"/>
    </row>
    <row r="28" spans="1:30" ht="18" customHeight="1">
      <c r="A28" s="30"/>
      <c r="B28" s="361" t="s">
        <v>53</v>
      </c>
      <c r="C28" s="362"/>
      <c r="D28" s="362"/>
      <c r="E28" s="362"/>
      <c r="F28" s="363" t="s">
        <v>54</v>
      </c>
      <c r="G28" s="363"/>
      <c r="H28" s="363"/>
      <c r="I28" s="363"/>
      <c r="J28" s="364"/>
      <c r="K28" s="365"/>
      <c r="L28" s="365"/>
      <c r="M28" s="365"/>
      <c r="N28" s="365"/>
      <c r="O28" s="365"/>
      <c r="P28" s="365"/>
      <c r="Q28" s="365"/>
      <c r="R28" s="365"/>
      <c r="S28" s="365"/>
      <c r="T28" s="365"/>
      <c r="U28" s="365"/>
      <c r="V28" s="365"/>
      <c r="W28" s="365"/>
      <c r="X28" s="365"/>
      <c r="Y28" s="365"/>
      <c r="Z28" s="365"/>
      <c r="AA28" s="365"/>
      <c r="AB28" s="365"/>
      <c r="AC28" s="366"/>
      <c r="AD28" s="30"/>
    </row>
    <row r="29" spans="1:30" ht="16.5" customHeight="1" thickBot="1">
      <c r="A29" s="30"/>
      <c r="B29" s="361" t="s">
        <v>56</v>
      </c>
      <c r="C29" s="362"/>
      <c r="D29" s="362"/>
      <c r="E29" s="362"/>
      <c r="F29" s="362"/>
      <c r="G29" s="362"/>
      <c r="H29" s="362"/>
      <c r="I29" s="362"/>
      <c r="J29" s="367"/>
      <c r="K29" s="41" t="s">
        <v>58</v>
      </c>
      <c r="L29" s="368" t="s">
        <v>68</v>
      </c>
      <c r="M29" s="368"/>
      <c r="N29" s="368"/>
      <c r="O29" s="368"/>
      <c r="P29" s="368"/>
      <c r="Q29" s="368"/>
      <c r="R29" s="368"/>
      <c r="S29" s="368"/>
      <c r="T29" s="369"/>
      <c r="U29" s="42" t="s">
        <v>59</v>
      </c>
      <c r="V29" s="370" t="s">
        <v>67</v>
      </c>
      <c r="W29" s="370"/>
      <c r="X29" s="370"/>
      <c r="Y29" s="370"/>
      <c r="Z29" s="370"/>
      <c r="AA29" s="370"/>
      <c r="AB29" s="370"/>
      <c r="AC29" s="371"/>
      <c r="AD29" s="30"/>
    </row>
    <row r="30" spans="1:30" ht="17.25" customHeight="1" thickBot="1">
      <c r="A30" s="30"/>
      <c r="B30" s="331" t="s">
        <v>41</v>
      </c>
      <c r="C30" s="332"/>
      <c r="D30" s="332"/>
      <c r="E30" s="332"/>
      <c r="F30" s="332"/>
      <c r="G30" s="332"/>
      <c r="H30" s="332"/>
      <c r="I30" s="332"/>
      <c r="J30" s="332"/>
      <c r="K30" s="332"/>
      <c r="L30" s="332"/>
      <c r="M30" s="332"/>
      <c r="N30" s="333" t="s">
        <v>35</v>
      </c>
      <c r="O30" s="333"/>
      <c r="P30" s="333"/>
      <c r="Q30" s="333"/>
      <c r="R30" s="333" t="s">
        <v>36</v>
      </c>
      <c r="S30" s="333"/>
      <c r="T30" s="334"/>
      <c r="U30" s="335" t="s">
        <v>49</v>
      </c>
      <c r="V30" s="336"/>
      <c r="W30" s="336"/>
      <c r="X30" s="336"/>
      <c r="Y30" s="336"/>
      <c r="Z30" s="336"/>
      <c r="AA30" s="336"/>
      <c r="AB30" s="337"/>
      <c r="AC30" s="31"/>
      <c r="AD30" s="30"/>
    </row>
    <row r="31" spans="1:30" ht="16.5" customHeight="1">
      <c r="A31" s="30"/>
      <c r="B31" s="20"/>
      <c r="C31" s="338" t="s">
        <v>34</v>
      </c>
      <c r="D31" s="338"/>
      <c r="E31" s="339"/>
      <c r="F31" s="339"/>
      <c r="G31" s="339"/>
      <c r="H31" s="339"/>
      <c r="I31" s="339"/>
      <c r="J31" s="339"/>
      <c r="K31" s="339"/>
      <c r="L31" s="340"/>
      <c r="M31" s="341" t="s">
        <v>47</v>
      </c>
      <c r="N31" s="342"/>
      <c r="O31" s="343" t="s">
        <v>50</v>
      </c>
      <c r="P31" s="344"/>
      <c r="Q31" s="345"/>
      <c r="R31" s="345"/>
      <c r="S31" s="345"/>
      <c r="T31" s="345"/>
      <c r="U31" s="345"/>
      <c r="V31" s="345"/>
      <c r="W31" s="351" t="s">
        <v>109</v>
      </c>
      <c r="X31" s="352"/>
      <c r="Y31" s="352"/>
      <c r="Z31" s="352"/>
      <c r="AA31" s="352"/>
      <c r="AB31" s="352"/>
      <c r="AC31" s="353"/>
      <c r="AD31" s="30"/>
    </row>
    <row r="32" spans="1:30" ht="15" customHeight="1">
      <c r="A32" s="30"/>
      <c r="B32" s="21" t="s">
        <v>44</v>
      </c>
      <c r="C32" s="346" t="s">
        <v>42</v>
      </c>
      <c r="D32" s="346"/>
      <c r="E32" s="347"/>
      <c r="F32" s="347"/>
      <c r="G32" s="347"/>
      <c r="H32" s="347"/>
      <c r="I32" s="347"/>
      <c r="J32" s="347"/>
      <c r="K32" s="347"/>
      <c r="L32" s="348"/>
      <c r="M32" s="349" t="s">
        <v>46</v>
      </c>
      <c r="N32" s="350"/>
      <c r="O32" s="360" t="s">
        <v>43</v>
      </c>
      <c r="P32" s="346"/>
      <c r="Q32" s="346"/>
      <c r="R32" s="346"/>
      <c r="S32" s="346"/>
      <c r="T32" s="346"/>
      <c r="U32" s="346"/>
      <c r="V32" s="346"/>
      <c r="W32" s="354"/>
      <c r="X32" s="355"/>
      <c r="Y32" s="355"/>
      <c r="Z32" s="355"/>
      <c r="AA32" s="355"/>
      <c r="AB32" s="355"/>
      <c r="AC32" s="356"/>
      <c r="AD32" s="30"/>
    </row>
    <row r="33" spans="1:30" ht="15" customHeight="1">
      <c r="A33" s="30"/>
      <c r="B33" s="43">
        <v>1</v>
      </c>
      <c r="C33" s="317" t="s">
        <v>69</v>
      </c>
      <c r="D33" s="318"/>
      <c r="E33" s="319"/>
      <c r="F33" s="319"/>
      <c r="G33" s="319"/>
      <c r="H33" s="319"/>
      <c r="I33" s="319"/>
      <c r="J33" s="319"/>
      <c r="K33" s="319"/>
      <c r="L33" s="320"/>
      <c r="M33" s="329">
        <v>1</v>
      </c>
      <c r="N33" s="330"/>
      <c r="O33" s="317" t="s">
        <v>83</v>
      </c>
      <c r="P33" s="318"/>
      <c r="Q33" s="319"/>
      <c r="R33" s="319"/>
      <c r="S33" s="319"/>
      <c r="T33" s="319"/>
      <c r="U33" s="319"/>
      <c r="V33" s="319"/>
      <c r="W33" s="354"/>
      <c r="X33" s="355"/>
      <c r="Y33" s="355"/>
      <c r="Z33" s="355"/>
      <c r="AA33" s="355"/>
      <c r="AB33" s="355"/>
      <c r="AC33" s="356"/>
      <c r="AD33" s="30"/>
    </row>
    <row r="34" spans="1:30" ht="15" customHeight="1">
      <c r="A34" s="30"/>
      <c r="B34" s="43">
        <v>2</v>
      </c>
      <c r="C34" s="323" t="s">
        <v>70</v>
      </c>
      <c r="D34" s="324"/>
      <c r="E34" s="325"/>
      <c r="F34" s="325"/>
      <c r="G34" s="325"/>
      <c r="H34" s="325"/>
      <c r="I34" s="325"/>
      <c r="J34" s="325"/>
      <c r="K34" s="325"/>
      <c r="L34" s="326"/>
      <c r="M34" s="329">
        <v>1</v>
      </c>
      <c r="N34" s="330"/>
      <c r="O34" s="317" t="s">
        <v>84</v>
      </c>
      <c r="P34" s="318"/>
      <c r="Q34" s="319"/>
      <c r="R34" s="319"/>
      <c r="S34" s="319"/>
      <c r="T34" s="319"/>
      <c r="U34" s="319"/>
      <c r="V34" s="319"/>
      <c r="W34" s="354"/>
      <c r="X34" s="355"/>
      <c r="Y34" s="355"/>
      <c r="Z34" s="355"/>
      <c r="AA34" s="355"/>
      <c r="AB34" s="355"/>
      <c r="AC34" s="356"/>
      <c r="AD34" s="30"/>
    </row>
    <row r="35" spans="1:30" ht="15" customHeight="1">
      <c r="A35" s="30"/>
      <c r="B35" s="43">
        <v>3</v>
      </c>
      <c r="C35" s="317" t="s">
        <v>71</v>
      </c>
      <c r="D35" s="318"/>
      <c r="E35" s="319"/>
      <c r="F35" s="319"/>
      <c r="G35" s="319"/>
      <c r="H35" s="319"/>
      <c r="I35" s="319"/>
      <c r="J35" s="319"/>
      <c r="K35" s="319"/>
      <c r="L35" s="320"/>
      <c r="M35" s="329">
        <v>1</v>
      </c>
      <c r="N35" s="330"/>
      <c r="O35" s="317" t="s">
        <v>85</v>
      </c>
      <c r="P35" s="318"/>
      <c r="Q35" s="319"/>
      <c r="R35" s="319"/>
      <c r="S35" s="319"/>
      <c r="T35" s="319"/>
      <c r="U35" s="319"/>
      <c r="V35" s="319"/>
      <c r="W35" s="354"/>
      <c r="X35" s="355"/>
      <c r="Y35" s="355"/>
      <c r="Z35" s="355"/>
      <c r="AA35" s="355"/>
      <c r="AB35" s="355"/>
      <c r="AC35" s="356"/>
      <c r="AD35" s="30"/>
    </row>
    <row r="36" spans="1:30" ht="15" customHeight="1">
      <c r="A36" s="30"/>
      <c r="B36" s="43">
        <v>4</v>
      </c>
      <c r="C36" s="317" t="s">
        <v>72</v>
      </c>
      <c r="D36" s="318"/>
      <c r="E36" s="319"/>
      <c r="F36" s="319"/>
      <c r="G36" s="319"/>
      <c r="H36" s="319"/>
      <c r="I36" s="319"/>
      <c r="J36" s="319"/>
      <c r="K36" s="319"/>
      <c r="L36" s="320"/>
      <c r="M36" s="329">
        <v>1</v>
      </c>
      <c r="N36" s="330"/>
      <c r="O36" s="317" t="s">
        <v>86</v>
      </c>
      <c r="P36" s="318"/>
      <c r="Q36" s="319"/>
      <c r="R36" s="319"/>
      <c r="S36" s="319"/>
      <c r="T36" s="319"/>
      <c r="U36" s="319"/>
      <c r="V36" s="319"/>
      <c r="W36" s="354"/>
      <c r="X36" s="355"/>
      <c r="Y36" s="355"/>
      <c r="Z36" s="355"/>
      <c r="AA36" s="355"/>
      <c r="AB36" s="355"/>
      <c r="AC36" s="356"/>
      <c r="AD36" s="30"/>
    </row>
    <row r="37" spans="1:30" ht="15" customHeight="1">
      <c r="A37" s="30"/>
      <c r="B37" s="43">
        <v>5</v>
      </c>
      <c r="C37" s="317" t="s">
        <v>73</v>
      </c>
      <c r="D37" s="318"/>
      <c r="E37" s="319"/>
      <c r="F37" s="319"/>
      <c r="G37" s="319"/>
      <c r="H37" s="319"/>
      <c r="I37" s="319"/>
      <c r="J37" s="319"/>
      <c r="K37" s="319"/>
      <c r="L37" s="320"/>
      <c r="M37" s="329">
        <v>1</v>
      </c>
      <c r="N37" s="330"/>
      <c r="O37" s="317" t="s">
        <v>87</v>
      </c>
      <c r="P37" s="318"/>
      <c r="Q37" s="319"/>
      <c r="R37" s="319"/>
      <c r="S37" s="319"/>
      <c r="T37" s="319"/>
      <c r="U37" s="319"/>
      <c r="V37" s="319"/>
      <c r="W37" s="354"/>
      <c r="X37" s="355"/>
      <c r="Y37" s="355"/>
      <c r="Z37" s="355"/>
      <c r="AA37" s="355"/>
      <c r="AB37" s="355"/>
      <c r="AC37" s="356"/>
      <c r="AD37" s="30"/>
    </row>
    <row r="38" spans="1:30" ht="15" customHeight="1">
      <c r="A38" s="30"/>
      <c r="B38" s="22">
        <v>6</v>
      </c>
      <c r="C38" s="317" t="s">
        <v>73</v>
      </c>
      <c r="D38" s="318"/>
      <c r="E38" s="319"/>
      <c r="F38" s="319"/>
      <c r="G38" s="319"/>
      <c r="H38" s="319"/>
      <c r="I38" s="319"/>
      <c r="J38" s="319"/>
      <c r="K38" s="319"/>
      <c r="L38" s="320"/>
      <c r="M38" s="328">
        <v>1</v>
      </c>
      <c r="N38" s="322"/>
      <c r="O38" s="317" t="s">
        <v>88</v>
      </c>
      <c r="P38" s="318"/>
      <c r="Q38" s="319"/>
      <c r="R38" s="319"/>
      <c r="S38" s="319"/>
      <c r="T38" s="319"/>
      <c r="U38" s="319"/>
      <c r="V38" s="319"/>
      <c r="W38" s="354"/>
      <c r="X38" s="355"/>
      <c r="Y38" s="355"/>
      <c r="Z38" s="355"/>
      <c r="AA38" s="355"/>
      <c r="AB38" s="355"/>
      <c r="AC38" s="356"/>
      <c r="AD38" s="30"/>
    </row>
    <row r="39" spans="1:30" ht="15" customHeight="1">
      <c r="A39" s="30"/>
      <c r="B39" s="22">
        <v>7</v>
      </c>
      <c r="C39" s="317" t="s">
        <v>74</v>
      </c>
      <c r="D39" s="318"/>
      <c r="E39" s="319"/>
      <c r="F39" s="319"/>
      <c r="G39" s="319"/>
      <c r="H39" s="319"/>
      <c r="I39" s="319"/>
      <c r="J39" s="319"/>
      <c r="K39" s="319"/>
      <c r="L39" s="320"/>
      <c r="M39" s="328">
        <v>2</v>
      </c>
      <c r="N39" s="322"/>
      <c r="O39" s="317" t="s">
        <v>89</v>
      </c>
      <c r="P39" s="318"/>
      <c r="Q39" s="319"/>
      <c r="R39" s="319"/>
      <c r="S39" s="319"/>
      <c r="T39" s="319"/>
      <c r="U39" s="319"/>
      <c r="V39" s="319"/>
      <c r="W39" s="354"/>
      <c r="X39" s="355"/>
      <c r="Y39" s="355"/>
      <c r="Z39" s="355"/>
      <c r="AA39" s="355"/>
      <c r="AB39" s="355"/>
      <c r="AC39" s="356"/>
      <c r="AD39" s="30"/>
    </row>
    <row r="40" spans="1:30" ht="15" customHeight="1">
      <c r="A40" s="30"/>
      <c r="B40" s="22">
        <v>8</v>
      </c>
      <c r="C40" s="317" t="s">
        <v>75</v>
      </c>
      <c r="D40" s="318"/>
      <c r="E40" s="319"/>
      <c r="F40" s="319"/>
      <c r="G40" s="319"/>
      <c r="H40" s="319"/>
      <c r="I40" s="319"/>
      <c r="J40" s="319"/>
      <c r="K40" s="319"/>
      <c r="L40" s="320"/>
      <c r="M40" s="328">
        <v>10</v>
      </c>
      <c r="N40" s="322"/>
      <c r="O40" s="317" t="s">
        <v>90</v>
      </c>
      <c r="P40" s="318"/>
      <c r="Q40" s="319"/>
      <c r="R40" s="319"/>
      <c r="S40" s="319"/>
      <c r="T40" s="319"/>
      <c r="U40" s="319"/>
      <c r="V40" s="319"/>
      <c r="W40" s="354"/>
      <c r="X40" s="355"/>
      <c r="Y40" s="355"/>
      <c r="Z40" s="355"/>
      <c r="AA40" s="355"/>
      <c r="AB40" s="355"/>
      <c r="AC40" s="356"/>
      <c r="AD40" s="30"/>
    </row>
    <row r="41" spans="1:30" ht="15" customHeight="1">
      <c r="A41" s="30"/>
      <c r="B41" s="22">
        <v>9</v>
      </c>
      <c r="C41" s="317" t="s">
        <v>76</v>
      </c>
      <c r="D41" s="318"/>
      <c r="E41" s="319"/>
      <c r="F41" s="319"/>
      <c r="G41" s="319"/>
      <c r="H41" s="319"/>
      <c r="I41" s="319"/>
      <c r="J41" s="319"/>
      <c r="K41" s="319"/>
      <c r="L41" s="320"/>
      <c r="M41" s="321">
        <v>6</v>
      </c>
      <c r="N41" s="322"/>
      <c r="O41" s="317">
        <v>300</v>
      </c>
      <c r="P41" s="318"/>
      <c r="Q41" s="319"/>
      <c r="R41" s="319"/>
      <c r="S41" s="319"/>
      <c r="T41" s="319"/>
      <c r="U41" s="319"/>
      <c r="V41" s="319"/>
      <c r="W41" s="354"/>
      <c r="X41" s="355"/>
      <c r="Y41" s="355"/>
      <c r="Z41" s="355"/>
      <c r="AA41" s="355"/>
      <c r="AB41" s="355"/>
      <c r="AC41" s="356"/>
      <c r="AD41" s="30"/>
    </row>
    <row r="42" spans="1:30" ht="15" customHeight="1">
      <c r="A42" s="30"/>
      <c r="B42" s="22">
        <v>10</v>
      </c>
      <c r="C42" s="317" t="s">
        <v>77</v>
      </c>
      <c r="D42" s="318"/>
      <c r="E42" s="319"/>
      <c r="F42" s="319"/>
      <c r="G42" s="319"/>
      <c r="H42" s="319"/>
      <c r="I42" s="319"/>
      <c r="J42" s="319"/>
      <c r="K42" s="319"/>
      <c r="L42" s="320"/>
      <c r="M42" s="328">
        <v>1</v>
      </c>
      <c r="N42" s="322"/>
      <c r="O42" s="317">
        <v>200</v>
      </c>
      <c r="P42" s="318"/>
      <c r="Q42" s="319"/>
      <c r="R42" s="319"/>
      <c r="S42" s="319"/>
      <c r="T42" s="319"/>
      <c r="U42" s="319"/>
      <c r="V42" s="319"/>
      <c r="W42" s="354"/>
      <c r="X42" s="355"/>
      <c r="Y42" s="355"/>
      <c r="Z42" s="355"/>
      <c r="AA42" s="355"/>
      <c r="AB42" s="355"/>
      <c r="AC42" s="356"/>
      <c r="AD42" s="30"/>
    </row>
    <row r="43" spans="1:30" ht="15" customHeight="1">
      <c r="A43" s="30"/>
      <c r="B43" s="22">
        <v>11</v>
      </c>
      <c r="C43" s="317" t="s">
        <v>78</v>
      </c>
      <c r="D43" s="318"/>
      <c r="E43" s="319"/>
      <c r="F43" s="319"/>
      <c r="G43" s="319"/>
      <c r="H43" s="319"/>
      <c r="I43" s="319"/>
      <c r="J43" s="319"/>
      <c r="K43" s="319"/>
      <c r="L43" s="320"/>
      <c r="M43" s="321">
        <v>1</v>
      </c>
      <c r="N43" s="322"/>
      <c r="O43" s="317" t="s">
        <v>91</v>
      </c>
      <c r="P43" s="318"/>
      <c r="Q43" s="319"/>
      <c r="R43" s="319"/>
      <c r="S43" s="319"/>
      <c r="T43" s="319"/>
      <c r="U43" s="319"/>
      <c r="V43" s="319"/>
      <c r="W43" s="354"/>
      <c r="X43" s="355"/>
      <c r="Y43" s="355"/>
      <c r="Z43" s="355"/>
      <c r="AA43" s="355"/>
      <c r="AB43" s="355"/>
      <c r="AC43" s="356"/>
      <c r="AD43" s="30"/>
    </row>
    <row r="44" spans="1:30" ht="15" customHeight="1">
      <c r="A44" s="30"/>
      <c r="B44" s="22">
        <v>12</v>
      </c>
      <c r="C44" s="317" t="s">
        <v>79</v>
      </c>
      <c r="D44" s="318"/>
      <c r="E44" s="319"/>
      <c r="F44" s="319"/>
      <c r="G44" s="319"/>
      <c r="H44" s="319"/>
      <c r="I44" s="319"/>
      <c r="J44" s="319"/>
      <c r="K44" s="319"/>
      <c r="L44" s="320"/>
      <c r="M44" s="321">
        <v>1</v>
      </c>
      <c r="N44" s="322"/>
      <c r="O44" s="317" t="s">
        <v>92</v>
      </c>
      <c r="P44" s="318"/>
      <c r="Q44" s="319"/>
      <c r="R44" s="319"/>
      <c r="S44" s="319"/>
      <c r="T44" s="319"/>
      <c r="U44" s="319"/>
      <c r="V44" s="319"/>
      <c r="W44" s="354"/>
      <c r="X44" s="355"/>
      <c r="Y44" s="355"/>
      <c r="Z44" s="355"/>
      <c r="AA44" s="355"/>
      <c r="AB44" s="355"/>
      <c r="AC44" s="356"/>
      <c r="AD44" s="30"/>
    </row>
    <row r="45" spans="1:30" ht="15" customHeight="1">
      <c r="A45" s="30"/>
      <c r="B45" s="22">
        <v>13</v>
      </c>
      <c r="C45" s="317" t="s">
        <v>80</v>
      </c>
      <c r="D45" s="318"/>
      <c r="E45" s="319"/>
      <c r="F45" s="319"/>
      <c r="G45" s="319"/>
      <c r="H45" s="319"/>
      <c r="I45" s="319"/>
      <c r="J45" s="319"/>
      <c r="K45" s="319"/>
      <c r="L45" s="320"/>
      <c r="M45" s="321">
        <v>1</v>
      </c>
      <c r="N45" s="322"/>
      <c r="O45" s="317">
        <v>20</v>
      </c>
      <c r="P45" s="318"/>
      <c r="Q45" s="319"/>
      <c r="R45" s="319"/>
      <c r="S45" s="319"/>
      <c r="T45" s="319"/>
      <c r="U45" s="319"/>
      <c r="V45" s="319"/>
      <c r="W45" s="354"/>
      <c r="X45" s="355"/>
      <c r="Y45" s="355"/>
      <c r="Z45" s="355"/>
      <c r="AA45" s="355"/>
      <c r="AB45" s="355"/>
      <c r="AC45" s="356"/>
      <c r="AD45" s="30"/>
    </row>
    <row r="46" spans="1:30" ht="15" customHeight="1">
      <c r="A46" s="30"/>
      <c r="B46" s="22">
        <v>14</v>
      </c>
      <c r="C46" s="317" t="s">
        <v>81</v>
      </c>
      <c r="D46" s="318"/>
      <c r="E46" s="319"/>
      <c r="F46" s="319"/>
      <c r="G46" s="319"/>
      <c r="H46" s="319"/>
      <c r="I46" s="319"/>
      <c r="J46" s="319"/>
      <c r="K46" s="319"/>
      <c r="L46" s="320"/>
      <c r="M46" s="321">
        <v>1</v>
      </c>
      <c r="N46" s="322"/>
      <c r="O46" s="317" t="s">
        <v>93</v>
      </c>
      <c r="P46" s="318"/>
      <c r="Q46" s="319"/>
      <c r="R46" s="319"/>
      <c r="S46" s="319"/>
      <c r="T46" s="319"/>
      <c r="U46" s="319"/>
      <c r="V46" s="319"/>
      <c r="W46" s="354"/>
      <c r="X46" s="355"/>
      <c r="Y46" s="355"/>
      <c r="Z46" s="355"/>
      <c r="AA46" s="355"/>
      <c r="AB46" s="355"/>
      <c r="AC46" s="356"/>
      <c r="AD46" s="30"/>
    </row>
    <row r="47" spans="1:30" ht="15" customHeight="1">
      <c r="A47" s="30"/>
      <c r="B47" s="22">
        <v>15</v>
      </c>
      <c r="C47" s="323" t="s">
        <v>82</v>
      </c>
      <c r="D47" s="324"/>
      <c r="E47" s="325"/>
      <c r="F47" s="325"/>
      <c r="G47" s="325"/>
      <c r="H47" s="325"/>
      <c r="I47" s="325"/>
      <c r="J47" s="325"/>
      <c r="K47" s="325"/>
      <c r="L47" s="326"/>
      <c r="M47" s="321"/>
      <c r="N47" s="322"/>
      <c r="O47" s="323"/>
      <c r="P47" s="324"/>
      <c r="Q47" s="325"/>
      <c r="R47" s="325"/>
      <c r="S47" s="325"/>
      <c r="T47" s="325"/>
      <c r="U47" s="325"/>
      <c r="V47" s="327"/>
      <c r="W47" s="354"/>
      <c r="X47" s="355"/>
      <c r="Y47" s="355"/>
      <c r="Z47" s="355"/>
      <c r="AA47" s="355"/>
      <c r="AB47" s="355"/>
      <c r="AC47" s="356"/>
      <c r="AD47" s="30"/>
    </row>
    <row r="48" spans="1:30" ht="15" customHeight="1">
      <c r="A48" s="30"/>
      <c r="B48" s="23"/>
      <c r="C48" s="24" t="s">
        <v>45</v>
      </c>
      <c r="D48" s="24"/>
      <c r="E48" s="25"/>
      <c r="F48" s="25"/>
      <c r="G48" s="25"/>
      <c r="H48" s="25"/>
      <c r="I48" s="25"/>
      <c r="J48" s="25"/>
      <c r="K48" s="25"/>
      <c r="L48" s="25"/>
      <c r="M48" s="25"/>
      <c r="N48" s="25"/>
      <c r="O48" s="25"/>
      <c r="P48" s="25"/>
      <c r="Q48" s="25"/>
      <c r="R48" s="25"/>
      <c r="S48" s="25"/>
      <c r="T48" s="25"/>
      <c r="U48" s="25"/>
      <c r="V48" s="25"/>
      <c r="W48" s="354"/>
      <c r="X48" s="355"/>
      <c r="Y48" s="355"/>
      <c r="Z48" s="355"/>
      <c r="AA48" s="355"/>
      <c r="AB48" s="355"/>
      <c r="AC48" s="356"/>
      <c r="AD48" s="30"/>
    </row>
    <row r="49" spans="1:40" ht="3" customHeight="1" thickBot="1">
      <c r="A49" s="30"/>
      <c r="B49" s="23"/>
      <c r="C49" s="24"/>
      <c r="D49" s="24"/>
      <c r="E49" s="25"/>
      <c r="F49" s="25"/>
      <c r="G49" s="25"/>
      <c r="H49" s="25"/>
      <c r="I49" s="25"/>
      <c r="J49" s="25"/>
      <c r="K49" s="25"/>
      <c r="L49" s="25"/>
      <c r="M49" s="25"/>
      <c r="N49" s="25"/>
      <c r="O49" s="25"/>
      <c r="P49" s="25"/>
      <c r="Q49" s="25"/>
      <c r="R49" s="25"/>
      <c r="S49" s="25"/>
      <c r="T49" s="25"/>
      <c r="U49" s="25"/>
      <c r="V49" s="25"/>
      <c r="W49" s="357"/>
      <c r="X49" s="358"/>
      <c r="Y49" s="358"/>
      <c r="Z49" s="358"/>
      <c r="AA49" s="358"/>
      <c r="AB49" s="358"/>
      <c r="AC49" s="359"/>
      <c r="AD49" s="30"/>
    </row>
    <row r="50" spans="1:40" ht="16.5" hidden="1" customHeight="1" thickBot="1">
      <c r="A50" s="30"/>
      <c r="B50" s="280" t="s">
        <v>100</v>
      </c>
      <c r="C50" s="281"/>
      <c r="D50" s="281"/>
      <c r="E50" s="282"/>
      <c r="F50" s="289" t="s">
        <v>103</v>
      </c>
      <c r="G50" s="290"/>
      <c r="H50" s="290"/>
      <c r="I50" s="290"/>
      <c r="J50" s="290"/>
      <c r="K50" s="290"/>
      <c r="L50" s="290"/>
      <c r="M50" s="290"/>
      <c r="N50" s="290"/>
      <c r="O50" s="290"/>
      <c r="P50" s="290"/>
      <c r="Q50" s="290"/>
      <c r="R50" s="290"/>
      <c r="S50" s="290"/>
      <c r="T50" s="290"/>
      <c r="U50" s="290"/>
      <c r="V50" s="290"/>
      <c r="W50" s="290"/>
      <c r="X50" s="290"/>
      <c r="Y50" s="290"/>
      <c r="Z50" s="290"/>
      <c r="AA50" s="290"/>
      <c r="AB50" s="290"/>
      <c r="AC50" s="291"/>
      <c r="AD50" s="30"/>
    </row>
    <row r="51" spans="1:40" ht="15" hidden="1" customHeight="1">
      <c r="A51" s="30"/>
      <c r="B51" s="283"/>
      <c r="C51" s="284"/>
      <c r="D51" s="284"/>
      <c r="E51" s="285"/>
      <c r="F51" s="292" t="s">
        <v>101</v>
      </c>
      <c r="G51" s="293"/>
      <c r="H51" s="294" t="s">
        <v>106</v>
      </c>
      <c r="I51" s="295"/>
      <c r="J51" s="295"/>
      <c r="K51" s="296"/>
      <c r="L51" s="300" t="s">
        <v>102</v>
      </c>
      <c r="M51" s="300"/>
      <c r="N51" s="301"/>
      <c r="O51" s="302"/>
      <c r="P51" s="303"/>
      <c r="Q51" s="303"/>
      <c r="R51" s="303"/>
      <c r="S51" s="303"/>
      <c r="T51" s="303"/>
      <c r="U51" s="303"/>
      <c r="V51" s="303"/>
      <c r="W51" s="303"/>
      <c r="X51" s="303"/>
      <c r="Y51" s="303"/>
      <c r="Z51" s="303"/>
      <c r="AA51" s="303"/>
      <c r="AB51" s="303"/>
      <c r="AC51" s="304"/>
      <c r="AD51" s="30"/>
    </row>
    <row r="52" spans="1:40" ht="15" hidden="1" customHeight="1" thickBot="1">
      <c r="A52" s="30"/>
      <c r="B52" s="283"/>
      <c r="C52" s="284"/>
      <c r="D52" s="284"/>
      <c r="E52" s="285"/>
      <c r="F52" s="292"/>
      <c r="G52" s="293"/>
      <c r="H52" s="297"/>
      <c r="I52" s="298"/>
      <c r="J52" s="298"/>
      <c r="K52" s="299"/>
      <c r="L52" s="300"/>
      <c r="M52" s="300"/>
      <c r="N52" s="301"/>
      <c r="O52" s="305"/>
      <c r="P52" s="306"/>
      <c r="Q52" s="306"/>
      <c r="R52" s="306"/>
      <c r="S52" s="306"/>
      <c r="T52" s="306"/>
      <c r="U52" s="306"/>
      <c r="V52" s="306"/>
      <c r="W52" s="306"/>
      <c r="X52" s="306"/>
      <c r="Y52" s="306"/>
      <c r="Z52" s="306"/>
      <c r="AA52" s="306"/>
      <c r="AB52" s="306"/>
      <c r="AC52" s="307"/>
      <c r="AD52" s="30"/>
    </row>
    <row r="53" spans="1:40" ht="15" hidden="1" customHeight="1">
      <c r="A53" s="30"/>
      <c r="B53" s="283"/>
      <c r="C53" s="284"/>
      <c r="D53" s="284"/>
      <c r="E53" s="285"/>
      <c r="F53" s="308" t="s">
        <v>104</v>
      </c>
      <c r="G53" s="309"/>
      <c r="H53" s="309"/>
      <c r="I53" s="309"/>
      <c r="J53" s="309"/>
      <c r="K53" s="309"/>
      <c r="L53" s="309"/>
      <c r="M53" s="309"/>
      <c r="N53" s="309"/>
      <c r="O53" s="309"/>
      <c r="P53" s="309"/>
      <c r="Q53" s="309"/>
      <c r="R53" s="309"/>
      <c r="S53" s="309"/>
      <c r="T53" s="309"/>
      <c r="U53" s="309"/>
      <c r="V53" s="309"/>
      <c r="W53" s="309"/>
      <c r="X53" s="309"/>
      <c r="Y53" s="309"/>
      <c r="Z53" s="309"/>
      <c r="AA53" s="309"/>
      <c r="AB53" s="309"/>
      <c r="AC53" s="310"/>
      <c r="AD53" s="30"/>
    </row>
    <row r="54" spans="1:40" ht="3.75" hidden="1" customHeight="1" thickBot="1">
      <c r="A54" s="30"/>
      <c r="B54" s="286"/>
      <c r="C54" s="287"/>
      <c r="D54" s="287"/>
      <c r="E54" s="288"/>
      <c r="F54" s="33"/>
      <c r="G54" s="33"/>
      <c r="H54" s="33"/>
      <c r="I54" s="33"/>
      <c r="J54" s="33"/>
      <c r="K54" s="34"/>
      <c r="L54" s="34"/>
      <c r="M54" s="34"/>
      <c r="N54" s="32"/>
      <c r="O54" s="32"/>
      <c r="P54" s="32"/>
      <c r="Q54" s="32"/>
      <c r="R54" s="32"/>
      <c r="S54" s="35"/>
      <c r="T54" s="32"/>
      <c r="U54" s="32"/>
      <c r="V54" s="32"/>
      <c r="W54" s="32"/>
      <c r="X54" s="35"/>
      <c r="Y54" s="35"/>
      <c r="Z54" s="35"/>
      <c r="AA54" s="36"/>
      <c r="AB54" s="36"/>
      <c r="AC54" s="37"/>
      <c r="AD54" s="30"/>
    </row>
    <row r="55" spans="1:40" ht="6" customHeight="1">
      <c r="A55" s="30"/>
      <c r="B55" s="38"/>
      <c r="C55" s="39"/>
      <c r="D55" s="39"/>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0"/>
    </row>
    <row r="56" spans="1:40" ht="12" customHeight="1">
      <c r="A56" s="28"/>
      <c r="B56" s="29" t="s">
        <v>0</v>
      </c>
      <c r="C56" s="29" t="s">
        <v>7</v>
      </c>
      <c r="D56" s="29"/>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40" ht="6" customHeight="1" thickBo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row>
    <row r="58" spans="1:40" ht="20.25" customHeight="1">
      <c r="A58" s="30"/>
      <c r="B58" s="270" t="s">
        <v>8</v>
      </c>
      <c r="C58" s="271"/>
      <c r="D58" s="271"/>
      <c r="E58" s="272"/>
      <c r="F58" s="273" t="s">
        <v>9</v>
      </c>
      <c r="G58" s="273"/>
      <c r="H58" s="274"/>
      <c r="I58" s="275" t="s">
        <v>94</v>
      </c>
      <c r="J58" s="276"/>
      <c r="K58" s="276"/>
      <c r="L58" s="276"/>
      <c r="M58" s="276"/>
      <c r="N58" s="276"/>
      <c r="O58" s="276"/>
      <c r="P58" s="276"/>
      <c r="Q58" s="276"/>
      <c r="R58" s="276"/>
      <c r="S58" s="277"/>
      <c r="T58" s="278" t="s">
        <v>10</v>
      </c>
      <c r="U58" s="271"/>
      <c r="V58" s="272"/>
      <c r="W58" s="275" t="s">
        <v>97</v>
      </c>
      <c r="X58" s="276"/>
      <c r="Y58" s="276"/>
      <c r="Z58" s="276"/>
      <c r="AA58" s="276"/>
      <c r="AB58" s="276"/>
      <c r="AC58" s="279"/>
      <c r="AD58" s="30"/>
    </row>
    <row r="59" spans="1:40" ht="20.25" customHeight="1">
      <c r="A59" s="30"/>
      <c r="B59" s="247" t="s">
        <v>11</v>
      </c>
      <c r="C59" s="248"/>
      <c r="D59" s="248"/>
      <c r="E59" s="249"/>
      <c r="F59" s="248" t="s">
        <v>9</v>
      </c>
      <c r="G59" s="248"/>
      <c r="H59" s="249"/>
      <c r="I59" s="250" t="s">
        <v>95</v>
      </c>
      <c r="J59" s="251"/>
      <c r="K59" s="251"/>
      <c r="L59" s="251"/>
      <c r="M59" s="251"/>
      <c r="N59" s="251"/>
      <c r="O59" s="251"/>
      <c r="P59" s="251"/>
      <c r="Q59" s="251"/>
      <c r="R59" s="251"/>
      <c r="S59" s="252"/>
      <c r="T59" s="253" t="s">
        <v>10</v>
      </c>
      <c r="U59" s="248"/>
      <c r="V59" s="249"/>
      <c r="W59" s="250" t="s">
        <v>96</v>
      </c>
      <c r="X59" s="251"/>
      <c r="Y59" s="251"/>
      <c r="Z59" s="251"/>
      <c r="AA59" s="251"/>
      <c r="AB59" s="251"/>
      <c r="AC59" s="254"/>
      <c r="AD59" s="30"/>
    </row>
    <row r="60" spans="1:40" ht="20.25" customHeight="1">
      <c r="A60" s="30"/>
      <c r="B60" s="255" t="s">
        <v>12</v>
      </c>
      <c r="C60" s="256"/>
      <c r="D60" s="256"/>
      <c r="E60" s="257"/>
      <c r="F60" s="256" t="s">
        <v>9</v>
      </c>
      <c r="G60" s="256"/>
      <c r="H60" s="257"/>
      <c r="I60" s="264" t="s">
        <v>95</v>
      </c>
      <c r="J60" s="265"/>
      <c r="K60" s="265"/>
      <c r="L60" s="265"/>
      <c r="M60" s="265"/>
      <c r="N60" s="265"/>
      <c r="O60" s="265"/>
      <c r="P60" s="265"/>
      <c r="Q60" s="265"/>
      <c r="R60" s="265"/>
      <c r="S60" s="266"/>
      <c r="T60" s="267" t="s">
        <v>10</v>
      </c>
      <c r="U60" s="236"/>
      <c r="V60" s="268"/>
      <c r="W60" s="264" t="s">
        <v>96</v>
      </c>
      <c r="X60" s="265"/>
      <c r="Y60" s="265"/>
      <c r="Z60" s="265"/>
      <c r="AA60" s="265"/>
      <c r="AB60" s="265"/>
      <c r="AC60" s="269"/>
      <c r="AD60" s="30"/>
    </row>
    <row r="61" spans="1:40" ht="20.25" customHeight="1">
      <c r="A61" s="30"/>
      <c r="B61" s="258"/>
      <c r="C61" s="259"/>
      <c r="D61" s="259"/>
      <c r="E61" s="260"/>
      <c r="F61" s="237" t="s">
        <v>1</v>
      </c>
      <c r="G61" s="237"/>
      <c r="H61" s="238"/>
      <c r="I61" s="239" t="s">
        <v>114</v>
      </c>
      <c r="J61" s="240"/>
      <c r="K61" s="240"/>
      <c r="L61" s="240"/>
      <c r="M61" s="240"/>
      <c r="N61" s="240"/>
      <c r="O61" s="240"/>
      <c r="P61" s="240"/>
      <c r="Q61" s="240"/>
      <c r="R61" s="240"/>
      <c r="S61" s="241"/>
      <c r="T61" s="242" t="s">
        <v>3</v>
      </c>
      <c r="U61" s="237"/>
      <c r="V61" s="238"/>
      <c r="W61" s="239" t="s">
        <v>98</v>
      </c>
      <c r="X61" s="240"/>
      <c r="Y61" s="240"/>
      <c r="Z61" s="240"/>
      <c r="AA61" s="240"/>
      <c r="AB61" s="240"/>
      <c r="AC61" s="243"/>
      <c r="AD61" s="30"/>
    </row>
    <row r="62" spans="1:40" ht="20.25" customHeight="1">
      <c r="A62" s="30"/>
      <c r="B62" s="258"/>
      <c r="C62" s="259"/>
      <c r="D62" s="259"/>
      <c r="E62" s="260"/>
      <c r="F62" s="242" t="s">
        <v>51</v>
      </c>
      <c r="G62" s="237"/>
      <c r="H62" s="238"/>
      <c r="I62" s="244" t="s">
        <v>115</v>
      </c>
      <c r="J62" s="245"/>
      <c r="K62" s="245"/>
      <c r="L62" s="245"/>
      <c r="M62" s="245"/>
      <c r="N62" s="245"/>
      <c r="O62" s="245"/>
      <c r="P62" s="245"/>
      <c r="Q62" s="245"/>
      <c r="R62" s="245"/>
      <c r="S62" s="245"/>
      <c r="T62" s="245"/>
      <c r="U62" s="245"/>
      <c r="V62" s="245"/>
      <c r="W62" s="245"/>
      <c r="X62" s="245"/>
      <c r="Y62" s="245"/>
      <c r="Z62" s="245"/>
      <c r="AA62" s="245"/>
      <c r="AB62" s="245"/>
      <c r="AC62" s="246"/>
      <c r="AD62" s="30"/>
    </row>
    <row r="63" spans="1:40" ht="20.25" customHeight="1" thickBot="1">
      <c r="A63" s="30"/>
      <c r="B63" s="261"/>
      <c r="C63" s="262"/>
      <c r="D63" s="262"/>
      <c r="E63" s="263"/>
      <c r="F63" s="311" t="s">
        <v>57</v>
      </c>
      <c r="G63" s="312"/>
      <c r="H63" s="312"/>
      <c r="I63" s="312"/>
      <c r="J63" s="312"/>
      <c r="K63" s="312"/>
      <c r="L63" s="312"/>
      <c r="M63" s="313"/>
      <c r="N63" s="314" t="s">
        <v>99</v>
      </c>
      <c r="O63" s="315"/>
      <c r="P63" s="315"/>
      <c r="Q63" s="315"/>
      <c r="R63" s="315"/>
      <c r="S63" s="315"/>
      <c r="T63" s="315"/>
      <c r="U63" s="315"/>
      <c r="V63" s="315"/>
      <c r="W63" s="315"/>
      <c r="X63" s="315"/>
      <c r="Y63" s="315"/>
      <c r="Z63" s="315"/>
      <c r="AA63" s="315"/>
      <c r="AB63" s="315"/>
      <c r="AC63" s="316"/>
      <c r="AD63" s="30"/>
    </row>
    <row r="64" spans="1:40" ht="14.25" customHeight="1">
      <c r="A64" s="235" t="s">
        <v>60</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6"/>
      <c r="AF64" s="26"/>
      <c r="AG64" s="26"/>
      <c r="AH64" s="26"/>
      <c r="AI64" s="26"/>
      <c r="AJ64" s="26"/>
      <c r="AK64" s="26"/>
      <c r="AL64" s="26"/>
      <c r="AM64" s="26"/>
      <c r="AN64" s="26"/>
    </row>
  </sheetData>
  <sheetProtection selectLockedCells="1" selectUnlockedCells="1"/>
  <dataConsolidate/>
  <mergeCells count="126">
    <mergeCell ref="U10:AC11"/>
    <mergeCell ref="B12:E13"/>
    <mergeCell ref="G12:J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 ref="K6:R6"/>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M34:N34"/>
    <mergeCell ref="O34:V34"/>
    <mergeCell ref="C35:L35"/>
    <mergeCell ref="B28:E28"/>
    <mergeCell ref="F28:J28"/>
    <mergeCell ref="K28:AC28"/>
    <mergeCell ref="B29:J29"/>
    <mergeCell ref="L29:T29"/>
    <mergeCell ref="V29:AC29"/>
    <mergeCell ref="C42:L42"/>
    <mergeCell ref="M42:N42"/>
    <mergeCell ref="O42:V42"/>
    <mergeCell ref="B30:M30"/>
    <mergeCell ref="N30:Q30"/>
    <mergeCell ref="R30:T30"/>
    <mergeCell ref="U30:AB30"/>
    <mergeCell ref="C31:L31"/>
    <mergeCell ref="M31:N31"/>
    <mergeCell ref="O31:V31"/>
    <mergeCell ref="C32:L32"/>
    <mergeCell ref="M32:N32"/>
    <mergeCell ref="W31:AC49"/>
    <mergeCell ref="C37:L37"/>
    <mergeCell ref="M37:N37"/>
    <mergeCell ref="O37:V37"/>
    <mergeCell ref="O32:V32"/>
    <mergeCell ref="C33:L33"/>
    <mergeCell ref="M33:N33"/>
    <mergeCell ref="O33:V33"/>
    <mergeCell ref="C38:L38"/>
    <mergeCell ref="M38:N38"/>
    <mergeCell ref="O38:V38"/>
    <mergeCell ref="C34:L34"/>
    <mergeCell ref="C40:L40"/>
    <mergeCell ref="M40:N40"/>
    <mergeCell ref="O40:V40"/>
    <mergeCell ref="C41:L41"/>
    <mergeCell ref="M41:N41"/>
    <mergeCell ref="O41:V41"/>
    <mergeCell ref="M35:N35"/>
    <mergeCell ref="O35:V35"/>
    <mergeCell ref="C36:L36"/>
    <mergeCell ref="M36:N36"/>
    <mergeCell ref="O36:V36"/>
    <mergeCell ref="C39:L39"/>
    <mergeCell ref="M39:N39"/>
    <mergeCell ref="O39:V39"/>
    <mergeCell ref="C44:L44"/>
    <mergeCell ref="M44:N44"/>
    <mergeCell ref="O44:V44"/>
    <mergeCell ref="C45:L45"/>
    <mergeCell ref="M45:N45"/>
    <mergeCell ref="O45:V45"/>
    <mergeCell ref="C43:L43"/>
    <mergeCell ref="M43:N43"/>
    <mergeCell ref="O43:V43"/>
    <mergeCell ref="F50:AC50"/>
    <mergeCell ref="F51:G52"/>
    <mergeCell ref="H51:K52"/>
    <mergeCell ref="L51:N52"/>
    <mergeCell ref="O51:AC52"/>
    <mergeCell ref="F53:AC53"/>
    <mergeCell ref="F63:M63"/>
    <mergeCell ref="N63:AC63"/>
    <mergeCell ref="C46:L46"/>
    <mergeCell ref="M46:N46"/>
    <mergeCell ref="O46:V46"/>
    <mergeCell ref="C47:L47"/>
    <mergeCell ref="M47:N47"/>
    <mergeCell ref="O47:V47"/>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 ref="W58:AC58"/>
    <mergeCell ref="B50:E54"/>
  </mergeCells>
  <phoneticPr fontId="23"/>
  <dataValidations xWindow="469" yWindow="662" count="15">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U8:AC11 Z12:AB13 G12:J12 F14:AC14 W61:AC61 I61:S61 I62:AC62"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3:AC63" xr:uid="{00000000-0002-0000-0100-000008000000}"/>
    <dataValidation imeMode="hiragana" allowBlank="1" showInputMessage="1" showErrorMessage="1" sqref="F8:R11 K28:AC28 F13:W13 K29 U29 O51:AC52"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I58:S60 W58:AC60 C48:V49 C32:V32" xr:uid="{00000000-0002-0000-0100-00000D000000}"/>
    <dataValidation type="list" allowBlank="1" showInputMessage="1" showErrorMessage="1" sqref="H51:K52" xr:uid="{00000000-0002-0000-0100-00000E000000}">
      <formula1>"　,経 営,金 融,税 務,技 術,Ｉ Ｔ,知的財産"</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初めにお読みください</vt:lpstr>
      <vt:lpstr>商談申込書</vt:lpstr>
      <vt:lpstr>事務局使用</vt:lpstr>
      <vt:lpstr>マスタ</vt:lpstr>
      <vt:lpstr>記入例</vt:lpstr>
      <vt:lpstr>初めにお読みください!_Hlk58847920</vt:lpstr>
      <vt:lpstr>記入例!Print_Area</vt:lpstr>
      <vt:lpstr>初めにお読みください!Print_Area</vt:lpstr>
      <vt:lpstr>商談申込書!Print_Area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山路 浩之</cp:lastModifiedBy>
  <cp:lastPrinted>2022-08-30T06:47:28Z</cp:lastPrinted>
  <dcterms:created xsi:type="dcterms:W3CDTF">2008-05-13T05:47:08Z</dcterms:created>
  <dcterms:modified xsi:type="dcterms:W3CDTF">2022-09-05T08:54:12Z</dcterms:modified>
</cp:coreProperties>
</file>